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-120" yWindow="-120" windowWidth="19440" windowHeight="15000" tabRatio="819"/>
  </bookViews>
  <sheets>
    <sheet name="内訳明細書" sheetId="398" r:id="rId1"/>
    <sheet name="見積表紙別カタログ無 (2)" sheetId="397" state="hidden" r:id="rId2"/>
  </sheets>
  <definedNames>
    <definedName name="注文書_">#REF!</definedName>
    <definedName name="環境対応">#REF!</definedName>
    <definedName name="ＷＩＳＨ行番号">#REF!</definedName>
    <definedName name="受注状況">#REF!</definedName>
    <definedName name="見出し製品種類区分">#REF!</definedName>
    <definedName name="見出し集計番号">#REF!</definedName>
    <definedName name="注文請書_環境対応_">#REF!</definedName>
    <definedName name="出精値引額">#REF!</definedName>
    <definedName name="諸経費">#REF!</definedName>
    <definedName name="注文請書_">#REF!</definedName>
    <definedName name="寸法">#REF!</definedName>
    <definedName name="設計費">#REF!</definedName>
    <definedName name="設計費・諸経費">#REF!</definedName>
    <definedName name="注文書_環境対応_">#REF!</definedName>
    <definedName name="注文書_環境対応_建設業法対応">#REF!</definedName>
    <definedName name="注文書_建設業法対応">#REF!</definedName>
    <definedName name="注文請書_環境対応_建設業法対応">#REF!</definedName>
    <definedName name="注文請書_建設業法対応">#REF!</definedName>
    <definedName name="定価表示区分">#REF!</definedName>
    <definedName name="配送費">#REF!</definedName>
    <definedName name="ＮＯ" localSheetId="1">'見積表紙別カタログ無 (2)'!$U$3</definedName>
    <definedName name="見出し金額" localSheetId="1">'見積表紙別カタログ無 (2)'!$L$33</definedName>
    <definedName name="Eタイプ" localSheetId="1">'見積表紙別カタログ無 (2)'!$W$34</definedName>
    <definedName name="_xlnm.Print_Area" localSheetId="1">'見積表紙別カタログ無 (2)'!$A:$O</definedName>
    <definedName name="ＣＵＳＴ" localSheetId="1">'見積表紙別カタログ無 (2)'!$M$2</definedName>
    <definedName name="_xlnm.Auto_Activate" localSheetId="1">menu_add</definedName>
    <definedName name="Auto_Deactivate" localSheetId="1">menu_del</definedName>
    <definedName name="カタログページB" localSheetId="1">'見積表紙別カタログ無 (2)'!$S$35</definedName>
    <definedName name="Ｇ法対象" localSheetId="1">'見積表紙別カタログ無 (2)'!$AD$35</definedName>
    <definedName name="消費税値" localSheetId="1">'見積表紙別カタログ無 (2)'!$F$9</definedName>
    <definedName name="Ｐ２印刷範囲" localSheetId="1">'見積表紙別カタログ無 (2)'!$A:$O</definedName>
    <definedName name="Ｇ法適合" localSheetId="1">'見積表紙別カタログ無 (2)'!$AE$35</definedName>
    <definedName name="Ｐ２明細件数" localSheetId="1">'見積表紙別カタログ無 (2)'!$U$2</definedName>
    <definedName name="医療機器免許対象部門郵便番号" localSheetId="1">'見積表紙別カタログ無 (2)'!$K$25</definedName>
    <definedName name="_xlnm.Print_Titles" localSheetId="1">'見積表紙別カタログ無 (2)'!$1:$2</definedName>
    <definedName name="ＷＩＳＨ行番号" localSheetId="1">'見積表紙別カタログ無 (2)'!$P$34</definedName>
    <definedName name="オカムラ位置" localSheetId="1">'見積表紙別カタログ無 (2)'!$K$5</definedName>
    <definedName name="見積書サブコメント" localSheetId="1">'見積表紙別カタログ無 (2)'!$C$6</definedName>
    <definedName name="寸法・仕様" localSheetId="1">'見積表紙別カタログ無 (2)'!$E$35</definedName>
    <definedName name="見出し単価" localSheetId="1">'見積表紙別カタログ無 (2)'!$K$33</definedName>
    <definedName name="医療機器免許対象部門名称" localSheetId="1">'見積表紙別カタログ無 (2)'!$K$24</definedName>
    <definedName name="医療機器免許対象部門ビル名称" localSheetId="1">'見積表紙別カタログ無 (2)'!$K$27</definedName>
    <definedName name="カタログページA" localSheetId="1">'見積表紙別カタログ無 (2)'!$S$34</definedName>
    <definedName name="御支払条件" localSheetId="1">'見積表紙別カタログ無 (2)'!$C$18</definedName>
    <definedName name="ごみ箱" localSheetId="1">'見積表紙別カタログ無 (2)'!$U$3</definedName>
    <definedName name="注文請書タイトル" localSheetId="1">'見積表紙別カタログ無 (2)'!$U$3</definedName>
    <definedName name="ビル名称" localSheetId="1">'見積表紙別カタログ無 (2)'!$K$17</definedName>
    <definedName name="表紙明細件数" localSheetId="1">'見積表紙別カタログ無 (2)'!$U$1</definedName>
    <definedName name="見出し数量" localSheetId="1">'見積表紙別カタログ無 (2)'!$I$33</definedName>
    <definedName name="医療機器免許対象部門住所" localSheetId="1">'見積表紙別カタログ無 (2)'!$K$26</definedName>
    <definedName name="医療機器免許対象部門" localSheetId="1">'見積表紙別カタログ無 (2)'!$K$23</definedName>
    <definedName name="合計" localSheetId="1">'見積表紙別カタログ無 (2)'!$C$11</definedName>
    <definedName name="印位置" localSheetId="1">'見積表紙別カタログ無 (2)'!$K$18</definedName>
    <definedName name="価格コメント１" localSheetId="1">'見積表紙別カタログ無 (2)'!$C$30</definedName>
    <definedName name="見出し出精値引" localSheetId="1">'見積表紙別カタログ無 (2)'!$Z$33</definedName>
    <definedName name="環境対応" localSheetId="1">'見積表紙別カタログ無 (2)'!$R$35</definedName>
    <definedName name="見出し製品" localSheetId="1">'見積表紙別カタログ無 (2)'!$H$33</definedName>
    <definedName name="記" localSheetId="1">'見積表紙別カタログ無 (2)'!$U$3</definedName>
    <definedName name="金額" localSheetId="1">'見積表紙別カタログ無 (2)'!$L$35</definedName>
    <definedName name="見出し集計番号" localSheetId="1">'見積表紙別カタログ無 (2)'!$Q$33</definedName>
    <definedName name="注文・請書コメントヘッド" localSheetId="1">'見積表紙別カタログ無 (2)'!$U$3</definedName>
    <definedName name="区分" localSheetId="1">'見積表紙別カタログ無 (2)'!$B$34</definedName>
    <definedName name="見出し行番号" localSheetId="1">'見積表紙別カタログ無 (2)'!$C$33</definedName>
    <definedName name="明細備考" localSheetId="1">'見積表紙別カタログ無 (2)'!$N$34</definedName>
    <definedName name="見出し区分" localSheetId="1">'見積表紙別カタログ無 (2)'!$B$33</definedName>
    <definedName name="件名" localSheetId="1">'見積表紙別カタログ無 (2)'!$C$15</definedName>
    <definedName name="見積出力日" localSheetId="1">'見積表紙別カタログ無 (2)'!$L$1</definedName>
    <definedName name="件名文" localSheetId="1">'見積表紙別カタログ無 (2)'!$F$15</definedName>
    <definedName name="建設業許可" localSheetId="1">'見積表紙別カタログ無 (2)'!$K$15</definedName>
    <definedName name="行番号" localSheetId="1">'見積表紙別カタログ無 (2)'!$C$34</definedName>
    <definedName name="見出し単位" localSheetId="1">'見積表紙別カタログ無 (2)'!$J$33</definedName>
    <definedName name="見出しEタイプ" localSheetId="1">'見積表紙別カタログ無 (2)'!$W$33</definedName>
    <definedName name="見出しカタログページ" localSheetId="1">'見積表紙別カタログ無 (2)'!$S$33</definedName>
    <definedName name="定価合計額値" localSheetId="1">'見積表紙別カタログ無 (2)'!$F$8</definedName>
    <definedName name="見出し環境対応" localSheetId="1">'見積表紙別カタログ無 (2)'!$R$33</definedName>
    <definedName name="見積書有効期限日" localSheetId="1">'見積表紙別カタログ無 (2)'!$F$27</definedName>
    <definedName name="見出し項目番号" localSheetId="1">'見積表紙別カタログ無 (2)'!$D$33</definedName>
    <definedName name="見出し定価" localSheetId="1">'見積表紙別カタログ無 (2)'!$M$33</definedName>
    <definedName name="見積書小コメント" localSheetId="1">'見積表紙別カタログ無 (2)'!$K$1</definedName>
    <definedName name="支払条件文８" localSheetId="1">'見積表紙別カタログ無 (2)'!$F$25</definedName>
    <definedName name="見出し廃番予定" localSheetId="1">'見積表紙別カタログ無 (2)'!$V$33</definedName>
    <definedName name="部門住所" localSheetId="1">'見積表紙別カタログ無 (2)'!$K$12</definedName>
    <definedName name="見出し品名" localSheetId="1">'見積表紙別カタログ無 (2)'!$E$33</definedName>
    <definedName name="見出し明細備考" localSheetId="1">'見積表紙別カタログ無 (2)'!$N$33</definedName>
    <definedName name="合計Hidden" localSheetId="1">'見積表紙別カタログ無 (2)'!$AC$33</definedName>
    <definedName name="見積書コメント" localSheetId="1">'見積表紙別カタログ無 (2)'!$C$5</definedName>
    <definedName name="見積書タイトル" localSheetId="1">'見積表紙別カタログ無 (2)'!$F$1</definedName>
    <definedName name="顧客名称" localSheetId="1">'見積表紙別カタログ無 (2)'!$C$3</definedName>
    <definedName name="見積書有効期限" localSheetId="1">'見積表紙別カタログ無 (2)'!$C$27</definedName>
    <definedName name="御見積金額" localSheetId="1">'見積表紙別カタログ無 (2)'!$C$7</definedName>
    <definedName name="御見積金額値" localSheetId="1">'見積表紙別カタログ無 (2)'!$F$7</definedName>
    <definedName name="項目番号" localSheetId="1">'見積表紙別カタログ無 (2)'!$D$34</definedName>
    <definedName name="合計値" localSheetId="1">'見積表紙別カタログ無 (2)'!$F$11</definedName>
    <definedName name="仕様" localSheetId="1">'見積表紙別カタログ無 (2)'!$Y$35</definedName>
    <definedName name="支払条件文１" localSheetId="1">'見積表紙別カタログ無 (2)'!$F$18</definedName>
    <definedName name="支払条件文２" localSheetId="1">'見積表紙別カタログ無 (2)'!$F$19</definedName>
    <definedName name="支払条件文３" localSheetId="1">'見積表紙別カタログ無 (2)'!$F$20</definedName>
    <definedName name="支払条件文４" localSheetId="1">'見積表紙別カタログ無 (2)'!$F$21</definedName>
    <definedName name="支払条件文５" localSheetId="1">'見積表紙別カタログ無 (2)'!$F$22</definedName>
    <definedName name="支払条件文６" localSheetId="1">'見積表紙別カタログ無 (2)'!$F$23</definedName>
    <definedName name="支払条件文７" localSheetId="1">'見積表紙別カタログ無 (2)'!$F$24</definedName>
    <definedName name="支払条件文９" localSheetId="1">'見積表紙別カタログ無 (2)'!$F$26</definedName>
    <definedName name="受渡地" localSheetId="1">'見積表紙別カタログ無 (2)'!$C$17</definedName>
    <definedName name="受渡地名" localSheetId="1">'見積表紙別カタログ無 (2)'!$F$17</definedName>
    <definedName name="需要期コメント１" localSheetId="1">'見積表紙別カタログ無 (2)'!$C$31</definedName>
    <definedName name="集計対象番号" localSheetId="1">'見積表紙別カタログ無 (2)'!$AF$33</definedName>
    <definedName name="集計番号" localSheetId="1">'見積表紙別カタログ無 (2)'!$Q$34</definedName>
    <definedName name="出精値引額" localSheetId="1">'見積表紙別カタログ無 (2)'!$Z$35</definedName>
    <definedName name="消費税コメント" localSheetId="1">'見積表紙別カタログ無 (2)'!$C$13</definedName>
    <definedName name="消費税ラベル" localSheetId="1">'見積表紙別カタログ無 (2)'!$C$9</definedName>
    <definedName name="数量" localSheetId="1">'見積表紙別カタログ無 (2)'!$I$35</definedName>
    <definedName name="寸法" localSheetId="1">'見積表紙別カタログ無 (2)'!$X$35</definedName>
    <definedName name="製品" localSheetId="1">'見積表紙別カタログ無 (2)'!$H$35</definedName>
    <definedName name="責任者名" localSheetId="1">'見積表紙別カタログ無 (2)'!$K$10</definedName>
    <definedName name="代表者名" localSheetId="1">'見積表紙別カタログ無 (2)'!$U$3</definedName>
    <definedName name="注文請書コメント３" localSheetId="1">'見積表紙別カタログ無 (2)'!$U$3</definedName>
    <definedName name="単位" localSheetId="1">'見積表紙別カタログ無 (2)'!$J$35</definedName>
    <definedName name="単位説明" localSheetId="1">'見積表紙別カタログ無 (2)'!$M$32</definedName>
    <definedName name="単価" localSheetId="1">'見積表紙別カタログ無 (2)'!$K$35</definedName>
    <definedName name="中計Hidden" localSheetId="1">'見積表紙別カタログ無 (2)'!$AB$33</definedName>
    <definedName name="注文金額" localSheetId="1">'見積表紙別カタログ無 (2)'!$U$3</definedName>
    <definedName name="注文書コメント１" localSheetId="1">'見積表紙別カタログ無 (2)'!$U$3</definedName>
    <definedName name="注文書コメント２" localSheetId="1">'見積表紙別カタログ無 (2)'!$U$3</definedName>
    <definedName name="注文書コメント３" localSheetId="1">'見積表紙別カタログ無 (2)'!$U$3</definedName>
    <definedName name="注文書タイトル" localSheetId="1">'見積表紙別カタログ無 (2)'!$U$3</definedName>
    <definedName name="注文請書コメント１" localSheetId="1">'見積表紙別カタログ無 (2)'!$U$3</definedName>
    <definedName name="注文請書コメント２" localSheetId="1">'見積表紙別カタログ無 (2)'!$U$3</definedName>
    <definedName name="帳票タイプ" localSheetId="1">見積書</definedName>
    <definedName name="定価" localSheetId="1">'見積表紙別カタログ無 (2)'!$M$35</definedName>
    <definedName name="定価金額" localSheetId="1">'見積表紙別カタログ無 (2)'!$AA$34</definedName>
    <definedName name="定価合計額" localSheetId="1">'見積表紙別カタログ無 (2)'!$C$8</definedName>
    <definedName name="納期" localSheetId="1">'見積表紙別カタログ無 (2)'!$C$16</definedName>
    <definedName name="納期文" localSheetId="1">'見積表紙別カタログ無 (2)'!$F$16</definedName>
    <definedName name="廃番予定" localSheetId="1">'見積表紙別カタログ無 (2)'!$V$35</definedName>
    <definedName name="備考" localSheetId="1">'見積表紙別カタログ無 (2)'!$C$28</definedName>
    <definedName name="備考文" localSheetId="1">'見積表紙別カタログ無 (2)'!$F$28</definedName>
    <definedName name="品名" localSheetId="1">'見積表紙別カタログ無 (2)'!$E$34</definedName>
    <definedName name="部門ＦＡＸ番号" localSheetId="1">'見積表紙別カタログ無 (2)'!$L$15</definedName>
    <definedName name="部門住所２" localSheetId="1">'見積表紙別カタログ無 (2)'!$K$13</definedName>
    <definedName name="部門電話番号" localSheetId="1">'見積表紙別カタログ無 (2)'!$L$14</definedName>
    <definedName name="部門名称" localSheetId="1">'見積表紙別カタログ無 (2)'!$K$9</definedName>
    <definedName name="部門名称２" localSheetId="1">'見積表紙別カタログ無 (2)'!$K$16</definedName>
    <definedName name="部門郵便局" localSheetId="1">'見積表紙別カタログ無 (2)'!$K$11</definedName>
    <definedName name="物件見積番号" localSheetId="1">'見積表紙別カタログ無 (2)'!$A$1</definedName>
    <definedName name="弊社名" localSheetId="1">'見積表紙別カタログ無 (2)'!$K$8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<sst xmlns="http://schemas.openxmlformats.org/spreadsheetml/2006/main" xmlns:r="http://schemas.openxmlformats.org/officeDocument/2006/relationships" count="406" uniqueCount="406">
  <si>
    <t>製品</t>
  </si>
  <si>
    <t>数量</t>
  </si>
  <si>
    <t>枚</t>
  </si>
  <si>
    <t>大名古屋ビルヂング１４階</t>
  </si>
  <si>
    <t>L7ZKKG</t>
  </si>
  <si>
    <t>1130</t>
  </si>
  <si>
    <t>単位</t>
  </si>
  <si>
    <t>30日間</t>
  </si>
  <si>
    <t>1120</t>
  </si>
  <si>
    <t>P566</t>
  </si>
  <si>
    <t xml:space="preserve">518W518D455H        </t>
  </si>
  <si>
    <t>定価</t>
  </si>
  <si>
    <r>
      <t>【実験台】上置棚オプション　LED照明　プルスイッチ付　配線別途</t>
    </r>
    <r>
      <rPr>
        <sz val="8"/>
        <color auto="1"/>
        <rFont val="Meiryo UI"/>
      </rPr>
      <t>(受)</t>
    </r>
  </si>
  <si>
    <t>020</t>
  </si>
  <si>
    <t>L7Z1FE ZA75</t>
  </si>
  <si>
    <t>44</t>
  </si>
  <si>
    <t xml:space="preserve">                    </t>
  </si>
  <si>
    <t xml:space="preserve">  1800W450D1800H        </t>
  </si>
  <si>
    <t>区分</t>
  </si>
  <si>
    <t>ﾈｵﾎﾜｲﾄ+ﾌﾞﾗｯｸ</t>
  </si>
  <si>
    <t>備考</t>
  </si>
  <si>
    <t>〇ボルトレスラック中軽量型（150㎏/5段タイプ）NB-6525W</t>
  </si>
  <si>
    <t>集計番号</t>
  </si>
  <si>
    <t>ＬＫｐｉｔ書架セット１２５０Ｗ２段単体</t>
  </si>
  <si>
    <t>(単位：円)</t>
  </si>
  <si>
    <t>L7Z2CE ZA75</t>
  </si>
  <si>
    <t>金額</t>
  </si>
  <si>
    <t>単価</t>
  </si>
  <si>
    <t>ｽﾃﾝﾚｽ</t>
  </si>
  <si>
    <t xml:space="preserve">130W85D85H          </t>
  </si>
  <si>
    <t xml:space="preserve">550W537D825H510SH   </t>
  </si>
  <si>
    <t/>
  </si>
  <si>
    <t>L888PF</t>
  </si>
  <si>
    <t>生産準備／廃番情報</t>
  </si>
  <si>
    <t>1</t>
  </si>
  <si>
    <t>2</t>
  </si>
  <si>
    <t>ﾈｵﾎﾜｲﾄ</t>
  </si>
  <si>
    <t>協和医科器械　株式会社  御中</t>
  </si>
  <si>
    <t>L7Z6SP</t>
  </si>
  <si>
    <t>静岡県立こども病院　検査部門　改修工事（ＳＴＥＰ４）</t>
  </si>
  <si>
    <t xml:space="preserve">1200W700D720H       </t>
  </si>
  <si>
    <t>別途御打ち合わせによる</t>
  </si>
  <si>
    <t>006</t>
  </si>
  <si>
    <t xml:space="preserve">150W150D1945H       </t>
  </si>
  <si>
    <t>L7CABG PB21</t>
  </si>
  <si>
    <t>静岡県立こども病院</t>
  </si>
  <si>
    <t>名</t>
  </si>
  <si>
    <t xml:space="preserve">330W40D195H         </t>
  </si>
  <si>
    <t>毎月末日締切　　　　</t>
  </si>
  <si>
    <t>50万円未満 翌月末日 振込 御支払</t>
  </si>
  <si>
    <t>50万円以上 翌月20日 90日 手形 御支払</t>
  </si>
  <si>
    <t>019</t>
  </si>
  <si>
    <t>009</t>
  </si>
  <si>
    <t>中部支社</t>
  </si>
  <si>
    <t>P382</t>
  </si>
  <si>
    <t>〒 450-6414</t>
  </si>
  <si>
    <t>愛知県名古屋市中村区名駅３‐２８‐１２</t>
  </si>
  <si>
    <t>　　　　　　ご発注後のキャンセルは、料金を申し受けることがあります。</t>
  </si>
  <si>
    <t xml:space="preserve">ZA48 ﾓｸﾒﾊﾟﾈﾙ                          </t>
  </si>
  <si>
    <t>L7Z1FJ ZA75</t>
  </si>
  <si>
    <t>L7NBCE ZA75</t>
  </si>
  <si>
    <t>下記の通り御見積り申し上げます。</t>
  </si>
  <si>
    <t>93F2LE A03</t>
  </si>
  <si>
    <t>011</t>
  </si>
  <si>
    <r>
      <t>【実験台】RIFORMA　床固定金具　ロング脚・ショート脚用　2個入</t>
    </r>
    <r>
      <rPr>
        <sz val="8"/>
        <color auto="1"/>
        <rFont val="Meiryo UI"/>
      </rPr>
      <t>(受)</t>
    </r>
  </si>
  <si>
    <t xml:space="preserve">  90W110D43H            ﾗｲﾄｸﾞﾚｰ</t>
  </si>
  <si>
    <t>001</t>
  </si>
  <si>
    <t>Eタイプ</t>
  </si>
  <si>
    <t>何卒、ご用命を賜りますようよろしくお願い申し上げます。</t>
  </si>
  <si>
    <t>ﾈｵｳｯﾄﾞﾐﾃﾞｨｱﾑ</t>
  </si>
  <si>
    <t>ﾗｲﾄﾌﾞﾙｰ</t>
  </si>
  <si>
    <t xml:space="preserve"> </t>
  </si>
  <si>
    <t>品名・寸法・仕様</t>
  </si>
  <si>
    <t xml:space="preserve">2400W750D1800H      </t>
  </si>
  <si>
    <t>L733LE ZA75</t>
  </si>
  <si>
    <t>台</t>
  </si>
  <si>
    <t xml:space="preserve">  1200W675D312H         ﾎﾜｲﾄ</t>
  </si>
  <si>
    <t>個</t>
  </si>
  <si>
    <t>L7Z0BJ MM79</t>
  </si>
  <si>
    <t>L7ZABE MT43</t>
  </si>
  <si>
    <t>004</t>
  </si>
  <si>
    <t>L7Z1BA ZA75</t>
  </si>
  <si>
    <t xml:space="preserve">  1920H                 ｽｷｯﾌﾟｼﾙﾊﾞｰ</t>
  </si>
  <si>
    <t>L7Z1DA ZA75</t>
  </si>
  <si>
    <t xml:space="preserve">  2400W750D1800H        ﾈｵﾎﾜｲﾄ+ﾌﾞﾗｯｸ</t>
  </si>
  <si>
    <t>セット</t>
  </si>
  <si>
    <t xml:space="preserve">  1200W1920H            ﾈｵﾎﾜｲﾄ</t>
  </si>
  <si>
    <t>ｺｸｼｮｸｸﾛﾒ-ﾄ</t>
  </si>
  <si>
    <t>002</t>
  </si>
  <si>
    <t>L700PC</t>
  </si>
  <si>
    <t>L7Z1BC ZA75</t>
  </si>
  <si>
    <t>003</t>
  </si>
  <si>
    <t>005</t>
  </si>
  <si>
    <t xml:space="preserve">  1500W300D1500H        </t>
  </si>
  <si>
    <t>L7Z1HE ZA75</t>
  </si>
  <si>
    <t>P284</t>
  </si>
  <si>
    <t>L7Z4SP</t>
  </si>
  <si>
    <t>007</t>
  </si>
  <si>
    <t>008</t>
  </si>
  <si>
    <t>≪部屋番号５０ｂ（輸血検査室）≫</t>
  </si>
  <si>
    <t>010</t>
  </si>
  <si>
    <t xml:space="preserve">  130W85D85H            ﾈｵﾎﾜｲﾄ</t>
  </si>
  <si>
    <t>ｷﾞﾝｼｮｸｱﾙﾏｲﾄ</t>
  </si>
  <si>
    <t>L7Z5SP</t>
  </si>
  <si>
    <t>012</t>
  </si>
  <si>
    <t>L794AB ZA75</t>
  </si>
  <si>
    <t xml:space="preserve">390W580D650H        </t>
  </si>
  <si>
    <t>L793AA Z975</t>
  </si>
  <si>
    <t xml:space="preserve">  1400D                 ﾈｵﾎﾜｲﾄ</t>
  </si>
  <si>
    <t>DN31BE Z975</t>
  </si>
  <si>
    <t>パーツ　ワイヤー　バー　補強バー　WBL-060SL</t>
    <rPh sb="12" eb="14">
      <t>ホキョウ</t>
    </rPh>
    <phoneticPr fontId="3"/>
  </si>
  <si>
    <t>P311</t>
  </si>
  <si>
    <t xml:space="preserve">480W110D55H         </t>
  </si>
  <si>
    <t>ﾌﾛｽﾄｶﾞﾗｽ</t>
  </si>
  <si>
    <t>L7336A H38</t>
  </si>
  <si>
    <t xml:space="preserve">90W110D43H          </t>
  </si>
  <si>
    <t>ポジット　スチールパネル　直線パネルスチール</t>
  </si>
  <si>
    <t xml:space="preserve">  1118W146D87H          ﾌﾞﾗｯｸ</t>
  </si>
  <si>
    <t xml:space="preserve">585W40D195H         </t>
  </si>
  <si>
    <t>ﾗｲﾄｸﾞﾚｰ</t>
  </si>
  <si>
    <t xml:space="preserve">ﾃﾝﾊﾞﾝ24*75                            </t>
  </si>
  <si>
    <t>L794JA GE91</t>
  </si>
  <si>
    <t>脚</t>
  </si>
  <si>
    <t>L7NPKG</t>
  </si>
  <si>
    <t>L700KJ</t>
  </si>
  <si>
    <t xml:space="preserve">デスク施工費                          </t>
  </si>
  <si>
    <t>式</t>
  </si>
  <si>
    <t>017</t>
  </si>
  <si>
    <t xml:space="preserve">1250W360D1916H      </t>
  </si>
  <si>
    <t>環境対応</t>
  </si>
  <si>
    <t>LK21AZ ZA75</t>
  </si>
  <si>
    <t>NX80AE T12</t>
  </si>
  <si>
    <t>LK21BZ ZA75</t>
  </si>
  <si>
    <t>L7NCAL ZC26</t>
  </si>
  <si>
    <t>LK261P ZA75</t>
  </si>
  <si>
    <t>ﾎﾜｲﾄ</t>
  </si>
  <si>
    <t>3V2NAJ MK28</t>
  </si>
  <si>
    <t>◆Ｄ…片面実験台（リフォルマ）　2,400W750D</t>
  </si>
  <si>
    <t xml:space="preserve">ＬＫpit書架の施工費                   </t>
  </si>
  <si>
    <t>P289</t>
  </si>
  <si>
    <t>3V24FA MK28</t>
  </si>
  <si>
    <t xml:space="preserve">  1200W30D100H          ｽﾃﾝﾚｽ</t>
  </si>
  <si>
    <t>DNC1CX Z975</t>
  </si>
  <si>
    <t>P306</t>
  </si>
  <si>
    <t>38</t>
  </si>
  <si>
    <t>L891EG PB21</t>
  </si>
  <si>
    <t>株式会社オカムラ</t>
  </si>
  <si>
    <t xml:space="preserve">1200W1920H          </t>
  </si>
  <si>
    <t>NX12FH ZA28</t>
  </si>
  <si>
    <t>P563</t>
  </si>
  <si>
    <t xml:space="preserve">1920H               </t>
  </si>
  <si>
    <t xml:space="preserve">150W12D771H         </t>
  </si>
  <si>
    <t>ｽｷｯﾌﾟｼﾙﾊﾞｰ</t>
  </si>
  <si>
    <t>NX865Y Z637</t>
  </si>
  <si>
    <t>LK00KJ</t>
  </si>
  <si>
    <t>NX00KJ</t>
  </si>
  <si>
    <t xml:space="preserve">1116W148D41H        </t>
  </si>
  <si>
    <t xml:space="preserve">1200W750D800H       </t>
  </si>
  <si>
    <t xml:space="preserve">1200W150D1970H      </t>
  </si>
  <si>
    <t xml:space="preserve">  1250W360D1916H        </t>
  </si>
  <si>
    <t>L7NEGE ZA75</t>
  </si>
  <si>
    <t>【実験台オプション】片開きワゴン　サイド把手タイプ　シリンダー錠　棚板1枚付</t>
  </si>
  <si>
    <t>L790AB ZA75</t>
  </si>
  <si>
    <t>L7N1KL ZA75</t>
  </si>
  <si>
    <t>L7N1KS ZA75</t>
  </si>
  <si>
    <t xml:space="preserve">1200W1500D312H      </t>
  </si>
  <si>
    <t>ﾌﾞﾗｯｸ</t>
  </si>
  <si>
    <t>L7NV5E MM79</t>
  </si>
  <si>
    <t>117</t>
  </si>
  <si>
    <t xml:space="preserve">1200W675D312H       </t>
  </si>
  <si>
    <t xml:space="preserve">  390W580D650H          ﾈｵﾎﾜｲﾄ</t>
  </si>
  <si>
    <t>L7NS5E MG18</t>
  </si>
  <si>
    <t xml:space="preserve">558W72D37H          </t>
  </si>
  <si>
    <t>L7NH0E Z637</t>
  </si>
  <si>
    <t xml:space="preserve">  1188W6D685H           ﾈｵｳｯﾄﾞﾐﾃﾞｨｱﾑ</t>
  </si>
  <si>
    <t xml:space="preserve">150W12D1945H        </t>
  </si>
  <si>
    <r>
      <t>【実験台】RIFORMA　ミーティングテーブル　半円形テーブルセット　メラミン（ホワイト）</t>
    </r>
    <r>
      <rPr>
        <sz val="8"/>
        <color auto="1"/>
        <rFont val="Meiryo UI"/>
      </rPr>
      <t>(受)</t>
    </r>
  </si>
  <si>
    <t>L7NC0H ZA75</t>
  </si>
  <si>
    <t>L7NC1L ZA75</t>
  </si>
  <si>
    <t xml:space="preserve">150W12D1168H        </t>
  </si>
  <si>
    <t>◆Ｅ…Ｌ型デスク</t>
  </si>
  <si>
    <t>L7NC1H ZA75</t>
  </si>
  <si>
    <t xml:space="preserve">1198W320D117H       </t>
  </si>
  <si>
    <t>L7NBTE ZA75</t>
  </si>
  <si>
    <t xml:space="preserve">1200W30D100H        </t>
  </si>
  <si>
    <t xml:space="preserve">  330W40D195H           ﾈｵﾎﾜｲﾄ</t>
  </si>
  <si>
    <t>L7NBQE S01</t>
  </si>
  <si>
    <t>013</t>
  </si>
  <si>
    <t xml:space="preserve">333W50D140H         </t>
  </si>
  <si>
    <t>ﾌﾛｽﾄ</t>
  </si>
  <si>
    <t>L7NBYR GA29</t>
  </si>
  <si>
    <t>014</t>
  </si>
  <si>
    <t>◆④…片面実験台（ＳＸ）1,200W750D</t>
  </si>
  <si>
    <r>
      <t>【実験台】RIFORMA　ハイタイプ　コアフレーム1200W</t>
    </r>
    <r>
      <rPr>
        <sz val="8"/>
        <color auto="1"/>
        <rFont val="Meiryo UI"/>
      </rPr>
      <t>(受)</t>
    </r>
  </si>
  <si>
    <t>L7NBYL GA29</t>
  </si>
  <si>
    <t>015</t>
  </si>
  <si>
    <t>016</t>
  </si>
  <si>
    <t>【受注：受注生産品表示について】</t>
  </si>
  <si>
    <t xml:space="preserve">1170W500D94H        </t>
  </si>
  <si>
    <t>L7NTHE ZA75</t>
  </si>
  <si>
    <r>
      <t>【実験台】RIFORMA　ハイタイプ　支柱エンドカバー　ロー・ハイ段差連結</t>
    </r>
    <r>
      <rPr>
        <sz val="8"/>
        <color auto="1"/>
        <rFont val="Meiryo UI"/>
      </rPr>
      <t>(受)</t>
    </r>
  </si>
  <si>
    <t>P315，P694</t>
  </si>
  <si>
    <t>018</t>
  </si>
  <si>
    <t>ルミナス</t>
  </si>
  <si>
    <t xml:space="preserve">1188W6D685H         </t>
  </si>
  <si>
    <t>スラート，肘なし，ロー，ブラックシェル　ハンガーなし、樹脂脚，ナイロン</t>
  </si>
  <si>
    <t>9900PC</t>
  </si>
  <si>
    <t>L7NPGE ZA48</t>
  </si>
  <si>
    <t xml:space="preserve">40W70D120H          </t>
  </si>
  <si>
    <t>L790AA ZA75</t>
  </si>
  <si>
    <t>〇ボルトレスラックＮＢ型オプション棚板セット（150㎏/5段タイプ）NB-6625W</t>
  </si>
  <si>
    <t xml:space="preserve">  1500W450D1800H        </t>
  </si>
  <si>
    <t>　建築一式工事</t>
  </si>
  <si>
    <t xml:space="preserve">60W80D20H           </t>
  </si>
  <si>
    <t>021</t>
  </si>
  <si>
    <t>ワゴン　３段・Ｂ４　シリンダー錠　サイド把手タイプ</t>
  </si>
  <si>
    <t>022</t>
  </si>
  <si>
    <t xml:space="preserve">Oｳｴﾀﾅ12*20                            </t>
  </si>
  <si>
    <t>023</t>
  </si>
  <si>
    <t xml:space="preserve">  585W40D195H           ﾈｵﾎﾜｲﾄ</t>
  </si>
  <si>
    <t>ﾎﾜｲﾄ+ﾌﾞﾗｯｸ</t>
  </si>
  <si>
    <t>本</t>
  </si>
  <si>
    <t>024</t>
  </si>
  <si>
    <t xml:space="preserve">1500W550D800H       </t>
  </si>
  <si>
    <t xml:space="preserve">                        ﾈｵﾎﾜｲﾄ</t>
  </si>
  <si>
    <t xml:space="preserve">  333W50D140H           ﾌﾛｽﾄ</t>
  </si>
  <si>
    <t>L7N0AA MG18</t>
  </si>
  <si>
    <t>025</t>
  </si>
  <si>
    <t xml:space="preserve">600W65D1168H        </t>
  </si>
  <si>
    <r>
      <t>【実験台】RIFORMA　ハイタイプ　ブラケット棚　中間棚セット1200W</t>
    </r>
    <r>
      <rPr>
        <sz val="8"/>
        <color auto="1"/>
        <rFont val="Meiryo UI"/>
      </rPr>
      <t>(受)</t>
    </r>
  </si>
  <si>
    <t>L7N0BA H276</t>
  </si>
  <si>
    <t>026</t>
  </si>
  <si>
    <t>027</t>
  </si>
  <si>
    <t>2140</t>
  </si>
  <si>
    <t>【椅子】pirouetto　5本脚ミドルタイプ　ホワイトシェル　背無　フットリング付　ゴムキャスター　ビニールレザー</t>
  </si>
  <si>
    <t xml:space="preserve">1200W600D312H       </t>
  </si>
  <si>
    <t>【 小  計 】</t>
  </si>
  <si>
    <t>3V00KJ</t>
  </si>
  <si>
    <t>L7NV7E MM79</t>
  </si>
  <si>
    <t xml:space="preserve">1118W146D87H        </t>
  </si>
  <si>
    <t>L7NV1E MM79</t>
  </si>
  <si>
    <t>L7NPSP</t>
  </si>
  <si>
    <t xml:space="preserve">482W582D845H        </t>
  </si>
  <si>
    <t>【実験台】RIFORMA　ハイタイプ　落下防止ガード　棚板側面L</t>
  </si>
  <si>
    <r>
      <t>【実験台】RIFORMA　ロータイプ　支柱エンドカバー</t>
    </r>
    <r>
      <rPr>
        <sz val="8"/>
        <color auto="1"/>
        <rFont val="Meiryo UI"/>
      </rPr>
      <t>(受)</t>
    </r>
  </si>
  <si>
    <t>ﾐﾃﾞｨｱﾑﾌﾞﾙｰ</t>
  </si>
  <si>
    <t>御　　見　　積　　書</t>
  </si>
  <si>
    <t>C331ZR FSF3</t>
  </si>
  <si>
    <t xml:space="preserve">1600W1400D720H      </t>
  </si>
  <si>
    <t>3VM1LB MK28</t>
  </si>
  <si>
    <t>P279</t>
  </si>
  <si>
    <t xml:space="preserve">1400D               </t>
  </si>
  <si>
    <t>3V818P Z975</t>
  </si>
  <si>
    <t>4162YJ ZA75</t>
  </si>
  <si>
    <t>P283，P322</t>
  </si>
  <si>
    <t xml:space="preserve">1500W300D1500H      </t>
  </si>
  <si>
    <t xml:space="preserve">1500W450D1800H      </t>
  </si>
  <si>
    <t xml:space="preserve">1800W450D1800H      </t>
  </si>
  <si>
    <t>9900KJ</t>
  </si>
  <si>
    <t>L998SK</t>
  </si>
  <si>
    <t>L998PF</t>
  </si>
  <si>
    <t>　(受)  ＝  正式にご発注を頂いてから生産する製品です。</t>
  </si>
  <si>
    <t>件　　　名　：</t>
  </si>
  <si>
    <t>〇ボルトレスラック中軽量型（150㎏/5段タイプ）NB-5515W</t>
  </si>
  <si>
    <t>納　　　期　：</t>
  </si>
  <si>
    <t>受　渡　地　：</t>
  </si>
  <si>
    <t>御支払条件　：</t>
  </si>
  <si>
    <t>見積有効期限：</t>
  </si>
  <si>
    <t>備　　考　　：</t>
  </si>
  <si>
    <t>行№</t>
  </si>
  <si>
    <t>項目No</t>
  </si>
  <si>
    <t>【実験台】SX　片面　オープン上置棚タイプ　引出し付　天板ケミテクト（ブラック）</t>
  </si>
  <si>
    <t>ｶﾀﾛｸﾞ頁</t>
  </si>
  <si>
    <t xml:space="preserve">ZA75 ｴﾝﾄﾞUｶﾗﾑｼﾀ 300W150D1800H         </t>
  </si>
  <si>
    <t>【金額総合計】</t>
  </si>
  <si>
    <t xml:space="preserve">ｷｬｸRL 750D                            </t>
  </si>
  <si>
    <t>【出精値引】</t>
  </si>
  <si>
    <t>【見積金額】</t>
  </si>
  <si>
    <t>【消費税等】</t>
  </si>
  <si>
    <t>【 総合計 】</t>
  </si>
  <si>
    <t>WISH行No</t>
    <rPh sb="4" eb="5">
      <t>ギョウ</t>
    </rPh>
    <phoneticPr fontId="14"/>
  </si>
  <si>
    <t>この見積は平日・標準条件での納入の見積になります。土日祝日等の納品の場合は再度見積提示させて頂きます。</t>
  </si>
  <si>
    <t>1760310100-043</t>
  </si>
  <si>
    <t>51E-22207</t>
  </si>
  <si>
    <t>　</t>
  </si>
  <si>
    <t xml:space="preserve">  150W12D771H           ﾈｵﾎﾜｲﾄ</t>
  </si>
  <si>
    <t xml:space="preserve">                        ﾎﾜｲﾄ</t>
  </si>
  <si>
    <t>建設業許可 国土交通大臣（特ー28）第7238号</t>
  </si>
  <si>
    <t>2021年1月13日付・第1760310100-043号</t>
  </si>
  <si>
    <t>112</t>
  </si>
  <si>
    <t>　鋼構造物工事</t>
  </si>
  <si>
    <t xml:space="preserve">  1200W1500D312H        ﾌﾞﾗｯｸ</t>
  </si>
  <si>
    <t>　内装仕上工事</t>
  </si>
  <si>
    <t xml:space="preserve">配送費                                </t>
  </si>
  <si>
    <t>1000</t>
  </si>
  <si>
    <t>【１階】</t>
  </si>
  <si>
    <t>枚</t>
    <rPh sb="0" eb="1">
      <t>マイ</t>
    </rPh>
    <phoneticPr fontId="3"/>
  </si>
  <si>
    <t xml:space="preserve">                        </t>
  </si>
  <si>
    <t xml:space="preserve">  480W110D55H           ﾌﾛｽﾄｶﾞﾗｽ</t>
  </si>
  <si>
    <t xml:space="preserve">  518W518D455H          ﾗｲﾄﾌﾞﾙｰ</t>
  </si>
  <si>
    <t xml:space="preserve">  1200W700D720H         ﾎﾜｲﾄ</t>
  </si>
  <si>
    <t xml:space="preserve">  550W537D825H510SH     ﾗｲﾄﾌﾞﾙｰ</t>
  </si>
  <si>
    <t xml:space="preserve">  1920H                 ｺｸｼｮｸｸﾛﾒ-ﾄ</t>
  </si>
  <si>
    <t xml:space="preserve">  1200W750D800H         ﾈｵﾎﾜｲﾄ+ﾌﾞﾗｯｸ</t>
  </si>
  <si>
    <t xml:space="preserve">  1200W150D1970H        ﾈｵﾎﾜｲﾄ</t>
  </si>
  <si>
    <r>
      <t>【実験台】RIFORMA　両面　木天板セット1200W　ケミテクト（ブラック）　両面1500D用</t>
    </r>
    <r>
      <rPr>
        <sz val="8"/>
        <color auto="1"/>
        <rFont val="Meiryo UI"/>
      </rPr>
      <t>(受)</t>
    </r>
  </si>
  <si>
    <r>
      <t>【実験台】RIFORMA　両面　木天板セット1200W　メラミン（ホワイト）　両面1500D用</t>
    </r>
    <r>
      <rPr>
        <sz val="8"/>
        <color auto="1"/>
        <rFont val="Meiryo UI"/>
      </rPr>
      <t>(受)</t>
    </r>
  </si>
  <si>
    <t xml:space="preserve">  558W72D37H            ｽｷｯﾌﾟｼﾙﾊﾞｰ</t>
  </si>
  <si>
    <r>
      <t>【実験台】RIFORMA　配線カバー1200W　配線カバー4本入</t>
    </r>
    <r>
      <rPr>
        <sz val="8"/>
        <color auto="1"/>
        <rFont val="Meiryo UI"/>
      </rPr>
      <t>(受)</t>
    </r>
  </si>
  <si>
    <t xml:space="preserve">  1170W500D94H          ﾈｵﾎﾜｲﾄ</t>
  </si>
  <si>
    <t xml:space="preserve">  150W12D1945H          ﾈｵﾎﾜｲﾄ</t>
  </si>
  <si>
    <r>
      <t>【実験台】RIFORMA　ハイタイプ　支柱エンドカバー</t>
    </r>
    <r>
      <rPr>
        <sz val="8"/>
        <color auto="1"/>
        <rFont val="Meiryo UI"/>
      </rPr>
      <t>(受)</t>
    </r>
  </si>
  <si>
    <t xml:space="preserve">  150W12D1168H          ﾈｵﾎﾜｲﾄ</t>
  </si>
  <si>
    <t xml:space="preserve">  1198W320D117H         ﾈｵﾎﾜｲﾄ</t>
  </si>
  <si>
    <r>
      <t>【実験台】RIFORMA　ハイタイプ　ブラケット棚　前棚セット1200W</t>
    </r>
    <r>
      <rPr>
        <sz val="8"/>
        <color auto="1"/>
        <rFont val="Meiryo UI"/>
      </rPr>
      <t>(受)</t>
    </r>
  </si>
  <si>
    <t xml:space="preserve">  1116W148D41H          ﾈｵﾎﾜｲﾄ</t>
  </si>
  <si>
    <r>
      <t>【実験台】RIFORMA　ハイタイプ　落下防止ガード　棚板前面1200W</t>
    </r>
    <r>
      <rPr>
        <sz val="8"/>
        <color auto="1"/>
        <rFont val="Meiryo UI"/>
      </rPr>
      <t>(受)</t>
    </r>
  </si>
  <si>
    <r>
      <t>【実験台】RIFORMA　引出しセット1200W　木天板用</t>
    </r>
    <r>
      <rPr>
        <sz val="8"/>
        <color auto="1"/>
        <rFont val="Meiryo UI"/>
      </rPr>
      <t>(受)</t>
    </r>
  </si>
  <si>
    <t xml:space="preserve">                        ｷﾞﾝｼｮｸｱﾙﾏｲﾄ</t>
  </si>
  <si>
    <t xml:space="preserve">  40W70D120H            ﾈｵﾎﾜｲﾄ</t>
  </si>
  <si>
    <r>
      <t>【実験台】RIFORMA　床固定金具　コアフレーム用　2個入</t>
    </r>
    <r>
      <rPr>
        <sz val="8"/>
        <color auto="1"/>
        <rFont val="Meiryo UI"/>
      </rPr>
      <t>(受)</t>
    </r>
  </si>
  <si>
    <t>【実験台】RIFORMA　ハイタイプ　木目パネル1200W　取付金具付</t>
  </si>
  <si>
    <t xml:space="preserve">  60W80D20H             ﾈｵﾎﾜｲﾄ</t>
  </si>
  <si>
    <t>ＬＫｐｉｔ書架セット１２５０Ｗ２段連結</t>
  </si>
  <si>
    <t xml:space="preserve">  150W150D1945H         ﾎﾜｲﾄ+ﾌﾞﾗｯｸ</t>
  </si>
  <si>
    <t xml:space="preserve">  1500W550D800H         ﾎﾜｲﾄ</t>
  </si>
  <si>
    <t xml:space="preserve">  600W65D1168H          ﾌﾛｽﾄｶﾞﾗｽ</t>
  </si>
  <si>
    <t xml:space="preserve">  1200W600D312H         ﾌﾞﾗｯｸ</t>
  </si>
  <si>
    <r>
      <t>【実験台】RIFORMA　片面　木天板セット1200W　ケミテクト（ブラック）　片面750D用</t>
    </r>
    <r>
      <rPr>
        <sz val="8"/>
        <color auto="1"/>
        <rFont val="Meiryo UI"/>
      </rPr>
      <t>(受)</t>
    </r>
  </si>
  <si>
    <t>2120</t>
  </si>
  <si>
    <r>
      <t>【実験台】RIFORMA　木中央天板セット1200W　ケミテクト（ブラック）</t>
    </r>
    <r>
      <rPr>
        <sz val="8"/>
        <color auto="1"/>
        <rFont val="Meiryo UI"/>
      </rPr>
      <t>(受)</t>
    </r>
  </si>
  <si>
    <r>
      <t>【実験台オプション】コンセントボックス　片面　抜止めタイプ　※配線別途</t>
    </r>
    <r>
      <rPr>
        <sz val="8"/>
        <color auto="1"/>
        <rFont val="Meiryo UI"/>
      </rPr>
      <t>(受)</t>
    </r>
  </si>
  <si>
    <t xml:space="preserve">  482W582D845H          ﾐﾃﾞｨｱﾑﾌﾞﾙｰ</t>
  </si>
  <si>
    <t xml:space="preserve">  1600W1400D720H        ﾎﾜｲﾄ</t>
  </si>
  <si>
    <t xml:space="preserve">2次側電源工事費                       </t>
  </si>
  <si>
    <t xml:space="preserve">  ※NB-153NW</t>
  </si>
  <si>
    <t xml:space="preserve">  ※NB-154NW</t>
  </si>
  <si>
    <t xml:space="preserve">  ※NB-184NW</t>
  </si>
  <si>
    <t>≪部屋番号３０（染色体）≫</t>
  </si>
  <si>
    <t>1100</t>
  </si>
  <si>
    <t>3</t>
  </si>
  <si>
    <t>◆Ｈ…片面実験台（ＳＸ）　2400W750D1800H　試薬棚付</t>
  </si>
  <si>
    <t>1110</t>
  </si>
  <si>
    <t xml:space="preserve">ｷｬｸC  750D                            </t>
  </si>
  <si>
    <t xml:space="preserve">ｿｸﾒﾝP 115D                            </t>
  </si>
  <si>
    <t>【 合  計 】</t>
  </si>
  <si>
    <t xml:space="preserve">ﾋﾞｰﾑｾｯﾄ12L                            </t>
  </si>
  <si>
    <t xml:space="preserve">ﾋﾞｰﾑｾｯﾄ12R                            </t>
  </si>
  <si>
    <t xml:space="preserve">ﾏｸｲﾀ12J                               </t>
  </si>
  <si>
    <t>2130</t>
  </si>
  <si>
    <t xml:space="preserve">ﾋｷﾀﾞｼｾｯﾄ12                            </t>
  </si>
  <si>
    <t xml:space="preserve">ZA75 ｴﾝﾄﾞUｶﾗﾑｳｴ 300W150D900H          </t>
  </si>
  <si>
    <t xml:space="preserve">ZA75 ﾌｻｷﾞﾊﾟﾈﾙ                         </t>
  </si>
  <si>
    <t>【実験台オプション】コンセントボックス　片面　抜止めタイプ　※配線別途</t>
  </si>
  <si>
    <t>【配線器具】中継端子ボックス　内蔵端子台6個付</t>
  </si>
  <si>
    <t xml:space="preserve">ポジット　エンドカバー１９２０Ｈ      </t>
  </si>
  <si>
    <t xml:space="preserve">実験台施工費                          </t>
  </si>
  <si>
    <t>25</t>
  </si>
  <si>
    <t>◆Ｘ…執務デスク</t>
  </si>
  <si>
    <t xml:space="preserve">ＬＫｐｉｔ側板単式１９００Ｈ          </t>
  </si>
  <si>
    <t>本</t>
    <rPh sb="0" eb="1">
      <t>ホン</t>
    </rPh>
    <phoneticPr fontId="3"/>
  </si>
  <si>
    <t>アドバンス　平机　引出付（Ａ３対応）　スタンダードタイプ</t>
  </si>
  <si>
    <t xml:space="preserve">アドバンス　サポートテーブル          </t>
  </si>
  <si>
    <t>ワゴン　Ａ４×２段＋ペントレー　シリンダー錠　フロント把手</t>
  </si>
  <si>
    <t xml:space="preserve">クリールチェア　ハイチェアタイプ      </t>
  </si>
  <si>
    <t xml:space="preserve">ポジット　直線連結材セット            </t>
  </si>
  <si>
    <t xml:space="preserve">ローパーティション施工費              </t>
  </si>
  <si>
    <t>【実験台】SX　片面　フラットタイプ　引出し無　天板ケミテクト（ブラック）</t>
  </si>
  <si>
    <t>42</t>
  </si>
  <si>
    <t>【２階】</t>
  </si>
  <si>
    <t>2000</t>
  </si>
  <si>
    <t>43</t>
  </si>
  <si>
    <t>2100</t>
  </si>
  <si>
    <t>◆Ｃ…実験台（リフォルマ）　2,400W1,500D</t>
  </si>
  <si>
    <t>2110</t>
  </si>
  <si>
    <t>【実験台】RIFORMA　脚　ロング脚　左右兼用　1本入</t>
  </si>
  <si>
    <t>72</t>
  </si>
  <si>
    <t>【実験台】RIFORMA　脚　ショート脚　左右兼用　1本入</t>
  </si>
  <si>
    <t>【実験台】RIFORMA　ハイタイプ　落下防止ガード　棚板側面R</t>
  </si>
  <si>
    <t xml:space="preserve">照明ＬＥＤ棚下タイプ                  </t>
  </si>
  <si>
    <t xml:space="preserve">OAﾀｯﾌﾟ 接地15A　6ｸﾁ　抜け止め         </t>
  </si>
  <si>
    <t>【実験台】RIFORMA　ユーティリティーカラム　カラム下150W</t>
  </si>
  <si>
    <t>【実験台】RIFORMA　ハイタイプ　ミーティングボード　ガラスボードセット</t>
  </si>
  <si>
    <t>96</t>
  </si>
  <si>
    <t>レギュラー　スチールシェルフ　棚板　SR-6060NSL</t>
    <rPh sb="15" eb="17">
      <t>タナイタ</t>
    </rPh>
    <phoneticPr fontId="3"/>
  </si>
  <si>
    <t>アドバンス　Ｌ型右用左片袖３段Ｂ５引出無　配線カバーコンセント対応タイプ</t>
  </si>
  <si>
    <t xml:space="preserve">アドバンス　化粧幕板　Ｌ型デスク用    </t>
  </si>
  <si>
    <t xml:space="preserve">ＣＰＵスタンド　モービルタイプ        </t>
  </si>
  <si>
    <t>102</t>
  </si>
  <si>
    <t>〇ボルトレスラック中軽量型（150㎏/5段タイプ）NB-6625W</t>
  </si>
  <si>
    <t>【搬入施工費】</t>
  </si>
  <si>
    <t>3000</t>
  </si>
  <si>
    <t xml:space="preserve">施工作業員（1名＋交通費等諸経費）     </t>
  </si>
  <si>
    <t xml:space="preserve">搬入作業員（1名＋交通費等諸経費）     </t>
  </si>
  <si>
    <t xml:space="preserve">搬入養生費                            </t>
  </si>
  <si>
    <t>4000</t>
  </si>
  <si>
    <t xml:space="preserve">設計費                                </t>
  </si>
  <si>
    <t xml:space="preserve">諸経費                                </t>
  </si>
  <si>
    <t>仕様書別紙</t>
    <rPh sb="0" eb="3">
      <t>シヨウショ</t>
    </rPh>
    <rPh sb="3" eb="5">
      <t>ベッシ</t>
    </rPh>
    <phoneticPr fontId="3"/>
  </si>
  <si>
    <t>御見積金額</t>
  </si>
  <si>
    <t>合　　　計</t>
  </si>
  <si>
    <t>-</t>
  </si>
  <si>
    <r>
      <t>消費税等</t>
    </r>
    <r>
      <rPr>
        <b/>
        <sz val="8"/>
        <color auto="1"/>
        <rFont val="Meiryo UI"/>
      </rPr>
      <t>8%</t>
    </r>
  </si>
  <si>
    <t>サカエ</t>
  </si>
  <si>
    <t>レギュラー　基本ポール　4本セット　25P090-4</t>
    <rPh sb="6" eb="8">
      <t>キホン</t>
    </rPh>
    <rPh sb="13" eb="14">
      <t>ホン</t>
    </rPh>
    <phoneticPr fontId="3"/>
  </si>
  <si>
    <t>パーツ　シート　リバーシブルウッドシート　MS6045-NB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</si>
</sst>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&quot;No.&quot;@"/>
    <numFmt numFmtId="176" formatCode="&quot;\&quot;#,##0_);\(&quot;\&quot;#,##0\)"/>
  </numFmts>
  <fonts count="15">
    <font>
      <sz val="11"/>
      <color auto="1"/>
      <name val="ＭＳ Ｐゴシック"/>
      <family val="3"/>
    </font>
    <font>
      <sz val="10"/>
      <color auto="1"/>
      <name val="明朝"/>
      <family val="1"/>
    </font>
    <font>
      <sz val="10"/>
      <color auto="1"/>
      <name val="ＭＳ 明朝"/>
      <family val="1"/>
    </font>
    <font>
      <sz val="6"/>
      <color auto="1"/>
      <name val="ＭＳ Ｐゴシック"/>
      <family val="3"/>
    </font>
    <font>
      <sz val="9"/>
      <color auto="1"/>
      <name val="Meiryo UI"/>
      <family val="3"/>
    </font>
    <font>
      <sz val="10"/>
      <color auto="1"/>
      <name val="Meiryo UI"/>
      <family val="3"/>
    </font>
    <font>
      <sz val="8"/>
      <color auto="1"/>
      <name val="Meiryo UI"/>
      <family val="3"/>
    </font>
    <font>
      <sz val="11"/>
      <color auto="1"/>
      <name val="Meiryo UI"/>
      <family val="3"/>
    </font>
    <font>
      <b/>
      <u/>
      <sz val="16"/>
      <color auto="1"/>
      <name val="Meiryo UI"/>
      <family val="3"/>
    </font>
    <font>
      <b/>
      <sz val="16"/>
      <color auto="1"/>
      <name val="Meiryo UI"/>
      <family val="3"/>
    </font>
    <font>
      <b/>
      <sz val="15"/>
      <color auto="1"/>
      <name val="Meiryo UI"/>
      <family val="3"/>
    </font>
    <font>
      <b/>
      <sz val="14"/>
      <color auto="1"/>
      <name val="Meiryo UI"/>
      <family val="3"/>
    </font>
    <font>
      <b/>
      <sz val="18"/>
      <color auto="1"/>
      <name val="Meiryo UI"/>
      <family val="3"/>
    </font>
    <font>
      <b/>
      <sz val="12"/>
      <color auto="1"/>
      <name val="Meiryo UI"/>
      <family val="3"/>
    </font>
    <font>
      <u/>
      <sz val="10"/>
      <color indexed="36"/>
      <name val="ＭＳ 明朝"/>
      <family val="1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38">
    <xf numFmtId="0" fontId="0" fillId="0" borderId="0" xfId="0"/>
    <xf numFmtId="49" fontId="4" fillId="0" borderId="0" xfId="4" applyNumberFormat="1" applyFont="1" applyAlignment="1">
      <alignment vertical="center"/>
    </xf>
    <xf numFmtId="49" fontId="5" fillId="0" borderId="0" xfId="4" applyNumberFormat="1" applyFont="1" applyAlignment="1">
      <alignment vertical="center"/>
    </xf>
    <xf numFmtId="0" fontId="5" fillId="0" borderId="0" xfId="4" applyFont="1" applyAlignment="1">
      <alignment horizontal="right" vertical="center"/>
    </xf>
    <xf numFmtId="0" fontId="6" fillId="0" borderId="0" xfId="4" applyFont="1" applyAlignment="1">
      <alignment horizontal="center" vertical="center"/>
    </xf>
    <xf numFmtId="0" fontId="5" fillId="0" borderId="0" xfId="4" applyFont="1" applyAlignment="1">
      <alignment vertical="center"/>
    </xf>
    <xf numFmtId="0" fontId="5" fillId="0" borderId="0" xfId="1" applyFont="1"/>
    <xf numFmtId="0" fontId="4" fillId="0" borderId="0" xfId="1" applyFont="1"/>
    <xf numFmtId="0" fontId="7" fillId="0" borderId="1" xfId="1" applyFont="1" applyBorder="1" applyAlignment="1">
      <alignment horizontal="center"/>
    </xf>
    <xf numFmtId="0" fontId="4" fillId="2" borderId="2" xfId="1" applyFont="1" applyFill="1" applyBorder="1" applyAlignment="1">
      <alignment horizontal="centerContinuous" vertical="center"/>
    </xf>
    <xf numFmtId="49" fontId="4" fillId="0" borderId="3" xfId="4" applyNumberFormat="1" applyFont="1" applyBorder="1" applyAlignment="1">
      <alignment vertical="center"/>
    </xf>
    <xf numFmtId="49" fontId="4" fillId="0" borderId="4" xfId="4" applyNumberFormat="1" applyFont="1" applyBorder="1" applyAlignment="1">
      <alignment vertical="center"/>
    </xf>
    <xf numFmtId="49" fontId="4" fillId="0" borderId="5" xfId="4" applyNumberFormat="1" applyFont="1" applyBorder="1" applyAlignment="1">
      <alignment vertical="center"/>
    </xf>
    <xf numFmtId="0" fontId="7" fillId="0" borderId="0" xfId="1" applyFont="1" applyBorder="1" applyAlignment="1">
      <alignment horizontal="center"/>
    </xf>
    <xf numFmtId="0" fontId="4" fillId="2" borderId="6" xfId="1" applyFont="1" applyFill="1" applyBorder="1" applyAlignment="1">
      <alignment horizontal="center" vertical="center"/>
    </xf>
    <xf numFmtId="49" fontId="5" fillId="0" borderId="7" xfId="4" applyNumberFormat="1" applyFont="1" applyBorder="1" applyAlignment="1">
      <alignment vertical="center" shrinkToFit="1"/>
    </xf>
    <xf numFmtId="49" fontId="5" fillId="0" borderId="8" xfId="4" applyNumberFormat="1" applyFont="1" applyBorder="1" applyAlignment="1">
      <alignment vertical="center" shrinkToFit="1"/>
    </xf>
    <xf numFmtId="49" fontId="5" fillId="0" borderId="9" xfId="4" applyNumberFormat="1" applyFont="1" applyBorder="1" applyAlignment="1">
      <alignment vertical="center" shrinkToFit="1"/>
    </xf>
    <xf numFmtId="0" fontId="5" fillId="0" borderId="7" xfId="4" applyFont="1" applyBorder="1" applyAlignment="1">
      <alignment horizontal="right" vertical="center" shrinkToFit="1"/>
    </xf>
    <xf numFmtId="0" fontId="5" fillId="0" borderId="8" xfId="4" applyFont="1" applyBorder="1" applyAlignment="1">
      <alignment horizontal="right" vertical="center" shrinkToFit="1"/>
    </xf>
    <xf numFmtId="0" fontId="5" fillId="0" borderId="9" xfId="4" applyFont="1" applyBorder="1" applyAlignment="1">
      <alignment horizontal="right" vertical="center" shrinkToFit="1"/>
    </xf>
    <xf numFmtId="0" fontId="6" fillId="0" borderId="7" xfId="4" applyFont="1" applyBorder="1" applyAlignment="1">
      <alignment horizontal="center" vertical="center" shrinkToFit="1"/>
    </xf>
    <xf numFmtId="0" fontId="6" fillId="0" borderId="8" xfId="4" applyFont="1" applyBorder="1" applyAlignment="1">
      <alignment horizontal="center" vertical="center" shrinkToFit="1"/>
    </xf>
    <xf numFmtId="0" fontId="6" fillId="0" borderId="9" xfId="4" applyFont="1" applyBorder="1" applyAlignment="1">
      <alignment horizontal="center" vertical="center" shrinkToFit="1"/>
    </xf>
    <xf numFmtId="0" fontId="7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4" fillId="0" borderId="0" xfId="4" applyFont="1" applyAlignment="1">
      <alignment vertical="center"/>
    </xf>
    <xf numFmtId="3" fontId="5" fillId="0" borderId="0" xfId="4" applyNumberFormat="1" applyFont="1" applyAlignment="1">
      <alignment vertical="center"/>
    </xf>
    <xf numFmtId="0" fontId="7" fillId="0" borderId="0" xfId="4" applyFont="1" applyAlignment="1">
      <alignment horizontal="center" vertical="center"/>
    </xf>
    <xf numFmtId="176" fontId="5" fillId="0" borderId="0" xfId="1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77" fontId="5" fillId="0" borderId="10" xfId="1" applyNumberFormat="1" applyFont="1" applyBorder="1"/>
    <xf numFmtId="0" fontId="5" fillId="0" borderId="10" xfId="1" applyFont="1" applyBorder="1"/>
    <xf numFmtId="0" fontId="8" fillId="0" borderId="0" xfId="1" applyFont="1"/>
    <xf numFmtId="0" fontId="7" fillId="0" borderId="0" xfId="1" applyFont="1"/>
    <xf numFmtId="0" fontId="7" fillId="0" borderId="0" xfId="1" applyFont="1" applyAlignment="1">
      <alignment vertical="top"/>
    </xf>
    <xf numFmtId="0" fontId="9" fillId="0" borderId="0" xfId="1" applyFont="1"/>
    <xf numFmtId="0" fontId="10" fillId="0" borderId="0" xfId="1" applyFont="1"/>
    <xf numFmtId="0" fontId="4" fillId="2" borderId="11" xfId="1" applyFont="1" applyFill="1" applyBorder="1" applyAlignment="1">
      <alignment horizontal="center" vertical="center"/>
    </xf>
    <xf numFmtId="49" fontId="5" fillId="0" borderId="12" xfId="4" applyNumberFormat="1" applyFont="1" applyBorder="1" applyAlignment="1">
      <alignment horizontal="left" vertical="center"/>
    </xf>
    <xf numFmtId="49" fontId="5" fillId="0" borderId="13" xfId="4" applyNumberFormat="1" applyFont="1" applyBorder="1" applyAlignment="1">
      <alignment horizontal="left" vertical="center"/>
    </xf>
    <xf numFmtId="49" fontId="5" fillId="0" borderId="14" xfId="4" applyNumberFormat="1" applyFont="1" applyBorder="1" applyAlignment="1">
      <alignment horizontal="left" vertical="center"/>
    </xf>
    <xf numFmtId="49" fontId="5" fillId="0" borderId="15" xfId="4" applyNumberFormat="1" applyFont="1" applyBorder="1" applyAlignment="1">
      <alignment horizontal="left" vertical="center"/>
    </xf>
    <xf numFmtId="49" fontId="5" fillId="0" borderId="16" xfId="4" applyNumberFormat="1" applyFont="1" applyBorder="1" applyAlignment="1">
      <alignment horizontal="left" vertical="center"/>
    </xf>
    <xf numFmtId="49" fontId="5" fillId="0" borderId="0" xfId="4" applyNumberFormat="1" applyFont="1" applyFill="1" applyBorder="1" applyAlignment="1">
      <alignment horizontal="left" vertical="center"/>
    </xf>
    <xf numFmtId="0" fontId="11" fillId="0" borderId="0" xfId="1" applyFont="1" applyAlignment="1">
      <alignment vertical="center"/>
    </xf>
    <xf numFmtId="0" fontId="4" fillId="2" borderId="11" xfId="1" applyFont="1" applyFill="1" applyBorder="1" applyAlignment="1">
      <alignment horizontal="centerContinuous" vertical="center"/>
    </xf>
    <xf numFmtId="49" fontId="4" fillId="0" borderId="17" xfId="4" applyNumberFormat="1" applyFont="1" applyBorder="1" applyAlignment="1">
      <alignment horizontal="left" vertical="center"/>
    </xf>
    <xf numFmtId="49" fontId="4" fillId="0" borderId="18" xfId="4" applyNumberFormat="1" applyFont="1" applyBorder="1" applyAlignment="1">
      <alignment horizontal="left" vertical="center"/>
    </xf>
    <xf numFmtId="49" fontId="4" fillId="0" borderId="19" xfId="4" applyNumberFormat="1" applyFont="1" applyBorder="1" applyAlignment="1">
      <alignment horizontal="left" vertical="center"/>
    </xf>
    <xf numFmtId="49" fontId="4" fillId="0" borderId="20" xfId="4" applyNumberFormat="1" applyFont="1" applyBorder="1" applyAlignment="1">
      <alignment horizontal="left" vertical="center"/>
    </xf>
    <xf numFmtId="49" fontId="4" fillId="0" borderId="21" xfId="4" applyNumberFormat="1" applyFont="1" applyBorder="1" applyAlignment="1">
      <alignment horizontal="left" vertical="center"/>
    </xf>
    <xf numFmtId="49" fontId="4" fillId="0" borderId="15" xfId="4" applyNumberFormat="1" applyFont="1" applyBorder="1" applyAlignment="1">
      <alignment horizontal="left" vertical="center"/>
    </xf>
    <xf numFmtId="49" fontId="4" fillId="0" borderId="13" xfId="4" applyNumberFormat="1" applyFont="1" applyBorder="1" applyAlignment="1">
      <alignment horizontal="left" vertical="center"/>
    </xf>
    <xf numFmtId="49" fontId="4" fillId="0" borderId="12" xfId="4" applyNumberFormat="1" applyFont="1" applyBorder="1" applyAlignment="1">
      <alignment horizontal="left" vertical="center"/>
    </xf>
    <xf numFmtId="49" fontId="4" fillId="0" borderId="16" xfId="4" applyNumberFormat="1" applyFont="1" applyBorder="1" applyAlignment="1">
      <alignment horizontal="left" vertical="center"/>
    </xf>
    <xf numFmtId="49" fontId="4" fillId="0" borderId="0" xfId="4" applyNumberFormat="1" applyFont="1" applyFill="1" applyBorder="1" applyAlignment="1">
      <alignment horizontal="left" vertical="center"/>
    </xf>
    <xf numFmtId="0" fontId="4" fillId="2" borderId="6" xfId="1" applyFont="1" applyFill="1" applyBorder="1" applyAlignment="1">
      <alignment horizontal="centerContinuous" vertical="center"/>
    </xf>
    <xf numFmtId="49" fontId="5" fillId="0" borderId="7" xfId="4" applyNumberFormat="1" applyFont="1" applyBorder="1" applyAlignment="1">
      <alignment horizontal="left" vertical="center" shrinkToFit="1"/>
    </xf>
    <xf numFmtId="49" fontId="5" fillId="0" borderId="8" xfId="4" applyNumberFormat="1" applyFont="1" applyBorder="1" applyAlignment="1">
      <alignment horizontal="left" vertical="center" shrinkToFit="1"/>
    </xf>
    <xf numFmtId="49" fontId="5" fillId="0" borderId="9" xfId="4" applyNumberFormat="1" applyFont="1" applyBorder="1" applyAlignment="1">
      <alignment horizontal="left" vertical="center" shrinkToFit="1"/>
    </xf>
    <xf numFmtId="49" fontId="5" fillId="0" borderId="22" xfId="4" applyNumberFormat="1" applyFont="1" applyBorder="1" applyAlignment="1">
      <alignment horizontal="left" vertical="center" shrinkToFit="1"/>
    </xf>
    <xf numFmtId="49" fontId="5" fillId="0" borderId="23" xfId="4" applyNumberFormat="1" applyFont="1" applyBorder="1" applyAlignment="1">
      <alignment horizontal="left" vertical="center" shrinkToFit="1"/>
    </xf>
    <xf numFmtId="49" fontId="5" fillId="0" borderId="0" xfId="4" applyNumberFormat="1" applyFont="1" applyFill="1" applyBorder="1" applyAlignment="1">
      <alignment horizontal="left" vertical="center" shrinkToFit="1"/>
    </xf>
    <xf numFmtId="0" fontId="5" fillId="0" borderId="0" xfId="1" quotePrefix="1" applyFont="1"/>
    <xf numFmtId="49" fontId="4" fillId="0" borderId="24" xfId="4" applyNumberFormat="1" applyFont="1" applyBorder="1" applyAlignment="1">
      <alignment vertical="center"/>
    </xf>
    <xf numFmtId="49" fontId="4" fillId="0" borderId="25" xfId="4" applyNumberFormat="1" applyFont="1" applyBorder="1" applyAlignment="1">
      <alignment vertical="center"/>
    </xf>
    <xf numFmtId="49" fontId="4" fillId="0" borderId="0" xfId="4" applyNumberFormat="1" applyFont="1" applyFill="1" applyBorder="1" applyAlignment="1">
      <alignment vertical="center"/>
    </xf>
    <xf numFmtId="0" fontId="12" fillId="0" borderId="10" xfId="1" applyFont="1" applyBorder="1" applyAlignment="1">
      <alignment horizontal="centerContinuous"/>
    </xf>
    <xf numFmtId="176" fontId="10" fillId="0" borderId="0" xfId="1" applyNumberFormat="1" applyFont="1" applyAlignment="1">
      <alignment vertical="center"/>
    </xf>
    <xf numFmtId="0" fontId="4" fillId="2" borderId="26" xfId="1" applyFont="1" applyFill="1" applyBorder="1" applyAlignment="1">
      <alignment horizontal="centerContinuous" vertical="center"/>
    </xf>
    <xf numFmtId="0" fontId="4" fillId="0" borderId="10" xfId="4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4" fillId="0" borderId="0" xfId="4" applyFont="1" applyBorder="1" applyAlignment="1">
      <alignment vertical="center"/>
    </xf>
    <xf numFmtId="0" fontId="4" fillId="0" borderId="27" xfId="4" applyFont="1" applyBorder="1" applyAlignment="1">
      <alignment vertical="center"/>
    </xf>
    <xf numFmtId="0" fontId="4" fillId="0" borderId="28" xfId="4" applyFont="1" applyBorder="1" applyAlignment="1">
      <alignment vertical="center"/>
    </xf>
    <xf numFmtId="0" fontId="5" fillId="0" borderId="10" xfId="1" applyFont="1" applyBorder="1" applyAlignment="1">
      <alignment horizontal="centerContinuous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4" fillId="2" borderId="29" xfId="1" applyFont="1" applyFill="1" applyBorder="1" applyAlignment="1">
      <alignment horizontal="centerContinuous" vertical="center"/>
    </xf>
    <xf numFmtId="0" fontId="4" fillId="0" borderId="30" xfId="4" applyFont="1" applyBorder="1" applyAlignment="1">
      <alignment vertical="center"/>
    </xf>
    <xf numFmtId="0" fontId="4" fillId="0" borderId="31" xfId="4" applyFont="1" applyBorder="1" applyAlignment="1">
      <alignment vertical="center"/>
    </xf>
    <xf numFmtId="0" fontId="4" fillId="0" borderId="32" xfId="4" applyFont="1" applyBorder="1" applyAlignment="1">
      <alignment vertical="center"/>
    </xf>
    <xf numFmtId="0" fontId="4" fillId="0" borderId="33" xfId="4" applyFont="1" applyBorder="1" applyAlignment="1">
      <alignment vertical="center"/>
    </xf>
    <xf numFmtId="0" fontId="4" fillId="0" borderId="34" xfId="4" applyFont="1" applyBorder="1" applyAlignment="1">
      <alignment vertical="center"/>
    </xf>
    <xf numFmtId="49" fontId="5" fillId="0" borderId="22" xfId="4" applyNumberFormat="1" applyFont="1" applyBorder="1" applyAlignment="1">
      <alignment vertical="center" shrinkToFit="1"/>
    </xf>
    <xf numFmtId="49" fontId="5" fillId="0" borderId="23" xfId="4" applyNumberFormat="1" applyFont="1" applyBorder="1" applyAlignment="1">
      <alignment vertical="center" shrinkToFit="1"/>
    </xf>
    <xf numFmtId="49" fontId="5" fillId="0" borderId="0" xfId="4" applyNumberFormat="1" applyFont="1" applyFill="1" applyBorder="1" applyAlignment="1">
      <alignment vertical="center" shrinkToFit="1"/>
    </xf>
    <xf numFmtId="0" fontId="9" fillId="0" borderId="0" xfId="1" applyFont="1" applyAlignment="1">
      <alignment horizontal="left"/>
    </xf>
    <xf numFmtId="0" fontId="5" fillId="0" borderId="22" xfId="4" applyFont="1" applyBorder="1" applyAlignment="1">
      <alignment horizontal="right" vertical="center" shrinkToFit="1"/>
    </xf>
    <xf numFmtId="0" fontId="5" fillId="0" borderId="23" xfId="4" applyFont="1" applyBorder="1" applyAlignment="1">
      <alignment horizontal="right" vertical="center" shrinkToFit="1"/>
    </xf>
    <xf numFmtId="0" fontId="5" fillId="0" borderId="0" xfId="4" applyFont="1" applyFill="1" applyBorder="1" applyAlignment="1">
      <alignment horizontal="right" vertical="center" shrinkToFit="1"/>
    </xf>
    <xf numFmtId="0" fontId="5" fillId="0" borderId="0" xfId="1" applyFont="1" applyAlignment="1">
      <alignment horizontal="right"/>
    </xf>
    <xf numFmtId="0" fontId="6" fillId="0" borderId="22" xfId="4" applyFont="1" applyBorder="1" applyAlignment="1">
      <alignment horizontal="center" vertical="center" shrinkToFit="1"/>
    </xf>
    <xf numFmtId="0" fontId="6" fillId="0" borderId="23" xfId="4" applyFont="1" applyBorder="1" applyAlignment="1">
      <alignment horizontal="center" vertical="center" shrinkToFit="1"/>
    </xf>
    <xf numFmtId="0" fontId="6" fillId="0" borderId="0" xfId="4" applyFont="1" applyFill="1" applyBorder="1" applyAlignment="1">
      <alignment horizontal="center" vertical="center" shrinkToFit="1"/>
    </xf>
    <xf numFmtId="49" fontId="5" fillId="0" borderId="10" xfId="1" applyNumberFormat="1" applyFont="1" applyBorder="1" applyAlignment="1">
      <alignment horizontal="centerContinuous"/>
    </xf>
    <xf numFmtId="49" fontId="11" fillId="0" borderId="0" xfId="1" applyNumberFormat="1" applyFont="1"/>
    <xf numFmtId="49" fontId="11" fillId="0" borderId="0" xfId="4" applyNumberFormat="1" applyFont="1" applyAlignment="1">
      <alignment shrinkToFit="1"/>
    </xf>
    <xf numFmtId="49" fontId="13" fillId="0" borderId="0" xfId="4" applyNumberFormat="1" applyFont="1"/>
    <xf numFmtId="49" fontId="5" fillId="0" borderId="0" xfId="4" applyNumberFormat="1" applyFont="1"/>
    <xf numFmtId="49" fontId="5" fillId="0" borderId="0" xfId="4" applyNumberFormat="1" applyFont="1" applyAlignment="1">
      <alignment shrinkToFit="1"/>
    </xf>
    <xf numFmtId="0" fontId="5" fillId="0" borderId="0" xfId="1" applyFont="1" applyAlignment="1">
      <alignment horizontal="left"/>
    </xf>
    <xf numFmtId="3" fontId="5" fillId="0" borderId="7" xfId="4" applyNumberFormat="1" applyFont="1" applyBorder="1" applyAlignment="1">
      <alignment vertical="center" shrinkToFit="1"/>
    </xf>
    <xf numFmtId="3" fontId="5" fillId="0" borderId="8" xfId="4" applyNumberFormat="1" applyFont="1" applyBorder="1" applyAlignment="1">
      <alignment vertical="center" shrinkToFit="1"/>
    </xf>
    <xf numFmtId="3" fontId="5" fillId="0" borderId="9" xfId="4" applyNumberFormat="1" applyFont="1" applyBorder="1" applyAlignment="1">
      <alignment vertical="center" shrinkToFit="1"/>
    </xf>
    <xf numFmtId="3" fontId="5" fillId="2" borderId="7" xfId="4" applyNumberFormat="1" applyFont="1" applyFill="1" applyBorder="1" applyAlignment="1">
      <alignment horizontal="center" vertical="center" shrinkToFit="1"/>
    </xf>
    <xf numFmtId="3" fontId="5" fillId="2" borderId="8" xfId="4" applyNumberFormat="1" applyFont="1" applyFill="1" applyBorder="1" applyAlignment="1">
      <alignment horizontal="center" vertical="center" shrinkToFit="1"/>
    </xf>
    <xf numFmtId="3" fontId="5" fillId="2" borderId="9" xfId="4" applyNumberFormat="1" applyFont="1" applyFill="1" applyBorder="1" applyAlignment="1">
      <alignment horizontal="center" vertical="center" shrinkToFit="1"/>
    </xf>
    <xf numFmtId="3" fontId="5" fillId="2" borderId="22" xfId="4" applyNumberFormat="1" applyFont="1" applyFill="1" applyBorder="1" applyAlignment="1">
      <alignment horizontal="center" vertical="center" shrinkToFit="1"/>
    </xf>
    <xf numFmtId="3" fontId="5" fillId="2" borderId="23" xfId="4" applyNumberFormat="1" applyFont="1" applyFill="1" applyBorder="1" applyAlignment="1">
      <alignment horizontal="center" vertical="center" shrinkToFit="1"/>
    </xf>
    <xf numFmtId="3" fontId="5" fillId="0" borderId="0" xfId="4" applyNumberFormat="1" applyFont="1" applyFill="1" applyBorder="1" applyAlignment="1">
      <alignment horizontal="center" vertical="center" shrinkToFit="1"/>
    </xf>
    <xf numFmtId="3" fontId="5" fillId="0" borderId="0" xfId="4" applyNumberFormat="1" applyFont="1" applyFill="1" applyBorder="1" applyAlignment="1">
      <alignment vertical="center" shrinkToFit="1"/>
    </xf>
    <xf numFmtId="31" fontId="5" fillId="0" borderId="10" xfId="1" applyNumberFormat="1" applyFont="1" applyBorder="1" applyAlignment="1">
      <alignment horizontal="right"/>
    </xf>
    <xf numFmtId="3" fontId="5" fillId="0" borderId="22" xfId="4" applyNumberFormat="1" applyFont="1" applyBorder="1" applyAlignment="1">
      <alignment vertical="center" shrinkToFit="1"/>
    </xf>
    <xf numFmtId="3" fontId="5" fillId="0" borderId="23" xfId="4" applyNumberFormat="1" applyFont="1" applyBorder="1" applyAlignment="1">
      <alignment vertical="center" shrinkToFit="1"/>
    </xf>
    <xf numFmtId="0" fontId="4" fillId="0" borderId="0" xfId="4" applyFont="1" applyAlignment="1">
      <alignment horizontal="right"/>
    </xf>
    <xf numFmtId="0" fontId="4" fillId="2" borderId="35" xfId="1" applyFont="1" applyFill="1" applyBorder="1" applyAlignment="1">
      <alignment horizontal="center" vertical="center"/>
    </xf>
    <xf numFmtId="49" fontId="6" fillId="0" borderId="36" xfId="4" applyNumberFormat="1" applyFont="1" applyBorder="1" applyAlignment="1">
      <alignment vertical="center" shrinkToFit="1"/>
    </xf>
    <xf numFmtId="49" fontId="6" fillId="0" borderId="37" xfId="4" applyNumberFormat="1" applyFont="1" applyBorder="1" applyAlignment="1">
      <alignment vertical="center" shrinkToFit="1"/>
    </xf>
    <xf numFmtId="49" fontId="6" fillId="0" borderId="38" xfId="4" applyNumberFormat="1" applyFont="1" applyBorder="1" applyAlignment="1">
      <alignment vertical="center" shrinkToFit="1"/>
    </xf>
    <xf numFmtId="49" fontId="6" fillId="0" borderId="39" xfId="4" applyNumberFormat="1" applyFont="1" applyBorder="1" applyAlignment="1">
      <alignment vertical="center" shrinkToFit="1"/>
    </xf>
    <xf numFmtId="49" fontId="6" fillId="0" borderId="40" xfId="4" applyNumberFormat="1" applyFont="1" applyBorder="1" applyAlignment="1">
      <alignment vertical="center" shrinkToFit="1"/>
    </xf>
    <xf numFmtId="49" fontId="6" fillId="0" borderId="0" xfId="4" applyNumberFormat="1" applyFont="1" applyFill="1" applyBorder="1" applyAlignment="1">
      <alignment vertical="center" shrinkToFit="1"/>
    </xf>
    <xf numFmtId="49" fontId="7" fillId="0" borderId="0" xfId="0" applyNumberFormat="1" applyFont="1" applyAlignment="1">
      <alignment shrinkToFit="1"/>
    </xf>
    <xf numFmtId="0" fontId="5" fillId="0" borderId="0" xfId="1" applyFont="1" applyFill="1" applyBorder="1" applyAlignment="1">
      <alignment vertical="center"/>
    </xf>
    <xf numFmtId="0" fontId="4" fillId="2" borderId="6" xfId="1" applyFont="1" applyFill="1" applyBorder="1" applyAlignment="1">
      <alignment horizontal="left" vertical="center"/>
    </xf>
    <xf numFmtId="0" fontId="6" fillId="0" borderId="27" xfId="3" applyFont="1" applyBorder="1" applyAlignment="1">
      <alignment horizontal="center" vertical="center"/>
    </xf>
    <xf numFmtId="31" fontId="5" fillId="0" borderId="0" xfId="1" applyNumberFormat="1" applyFont="1" applyAlignment="1">
      <alignment horizontal="right"/>
    </xf>
    <xf numFmtId="0" fontId="4" fillId="2" borderId="41" xfId="1" applyFont="1" applyFill="1" applyBorder="1" applyAlignment="1">
      <alignment horizontal="center" vertical="center"/>
    </xf>
    <xf numFmtId="176" fontId="5" fillId="0" borderId="0" xfId="1" applyNumberFormat="1" applyFont="1"/>
    <xf numFmtId="176" fontId="4" fillId="0" borderId="0" xfId="4" applyNumberFormat="1" applyFont="1"/>
    <xf numFmtId="0" fontId="5" fillId="0" borderId="0" xfId="1" applyFont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</cellXfs>
  <cellStyles count="6">
    <cellStyle name="標準" xfId="0" builtinId="0"/>
    <cellStyle name="標準_見積書(ﾖｺ)" xfId="1"/>
    <cellStyle name="標準_見積横表紙一体カタログ有G2" xfId="2"/>
    <cellStyle name="標準_見積横表紙一体カタログ有G3" xfId="3"/>
    <cellStyle name="標準_見積横表紙別カタログ有G4" xfId="4"/>
    <cellStyle name="標準_見積横表紙別カタログ無" xfId="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6350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6350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B250"/>
  <sheetViews>
    <sheetView tabSelected="1" workbookViewId="0">
      <selection activeCell="H15" sqref="H15"/>
    </sheetView>
  </sheetViews>
  <sheetFormatPr defaultColWidth="9" defaultRowHeight="12" customHeight="1"/>
  <cols>
    <col min="1" max="1" width="65.88671875" style="1" customWidth="1"/>
    <col min="2" max="2" width="12.375" style="2" customWidth="1"/>
    <col min="3" max="3" width="11.875" style="3" customWidth="1"/>
    <col min="4" max="4" width="6.375" style="4" customWidth="1"/>
    <col min="5" max="5" width="4.375" style="5" hidden="1" customWidth="1"/>
    <col min="6" max="6" width="9" style="5" hidden="1" customWidth="1"/>
    <col min="7" max="54" width="7.75" style="5" customWidth="1"/>
    <col min="55" max="16384" width="9" style="5"/>
  </cols>
  <sheetData>
    <row r="1" spans="1:54" s="6" customFormat="1" ht="15" customHeight="1">
      <c r="A1" s="8" t="s">
        <v>398</v>
      </c>
      <c r="B1" s="8"/>
      <c r="C1" s="8"/>
      <c r="D1" s="8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</row>
    <row r="2" spans="1:54" s="7" customFormat="1" ht="15" customHeight="1">
      <c r="A2" s="9" t="s">
        <v>72</v>
      </c>
      <c r="B2" s="14" t="s">
        <v>0</v>
      </c>
      <c r="C2" s="14" t="s">
        <v>1</v>
      </c>
      <c r="D2" s="14" t="s">
        <v>6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</row>
    <row r="3" spans="1:54" ht="12" customHeight="1">
      <c r="A3" s="10" t="s">
        <v>295</v>
      </c>
      <c r="B3" s="15"/>
      <c r="C3" s="18"/>
      <c r="D3" s="21"/>
    </row>
    <row r="4" spans="1:54" ht="12" customHeight="1">
      <c r="A4" s="11" t="s">
        <v>31</v>
      </c>
      <c r="B4" s="16"/>
      <c r="C4" s="19"/>
      <c r="D4" s="22"/>
    </row>
    <row r="5" spans="1:54" ht="12" customHeight="1">
      <c r="A5" s="10" t="s">
        <v>338</v>
      </c>
      <c r="B5" s="15"/>
      <c r="C5" s="18"/>
      <c r="D5" s="21"/>
    </row>
    <row r="6" spans="1:54" ht="12" customHeight="1">
      <c r="A6" s="11"/>
      <c r="B6" s="16"/>
      <c r="C6" s="19"/>
      <c r="D6" s="22"/>
    </row>
    <row r="7" spans="1:54" ht="12" customHeight="1">
      <c r="A7" s="10" t="s">
        <v>341</v>
      </c>
      <c r="B7" s="15"/>
      <c r="C7" s="18"/>
      <c r="D7" s="21"/>
    </row>
    <row r="8" spans="1:54" ht="12" customHeight="1">
      <c r="A8" s="11"/>
      <c r="B8" s="16"/>
      <c r="C8" s="19"/>
      <c r="D8" s="22"/>
    </row>
    <row r="9" spans="1:54" ht="12" customHeight="1">
      <c r="A9" s="10" t="s">
        <v>271</v>
      </c>
      <c r="B9" s="15"/>
      <c r="C9" s="18"/>
      <c r="D9" s="21"/>
    </row>
    <row r="10" spans="1:54" ht="12" customHeight="1">
      <c r="A10" s="11" t="s">
        <v>84</v>
      </c>
      <c r="B10" s="16" t="s">
        <v>4</v>
      </c>
      <c r="C10" s="19">
        <v>1</v>
      </c>
      <c r="D10" s="22" t="s">
        <v>75</v>
      </c>
    </row>
    <row r="11" spans="1:54" ht="12" customHeight="1">
      <c r="A11" s="10" t="s">
        <v>120</v>
      </c>
      <c r="B11" s="15"/>
      <c r="C11" s="18"/>
      <c r="D11" s="21"/>
    </row>
    <row r="12" spans="1:54" ht="12" customHeight="1">
      <c r="A12" s="11" t="s">
        <v>297</v>
      </c>
      <c r="B12" s="16" t="s">
        <v>78</v>
      </c>
      <c r="C12" s="19">
        <v>1</v>
      </c>
      <c r="D12" s="22" t="s">
        <v>2</v>
      </c>
    </row>
    <row r="13" spans="1:54" ht="12" customHeight="1">
      <c r="A13" s="10" t="s">
        <v>275</v>
      </c>
      <c r="B13" s="15"/>
      <c r="C13" s="18"/>
      <c r="D13" s="21"/>
    </row>
    <row r="14" spans="1:54" ht="12" customHeight="1">
      <c r="A14" s="11" t="s">
        <v>297</v>
      </c>
      <c r="B14" s="16" t="s">
        <v>81</v>
      </c>
      <c r="C14" s="19">
        <v>1</v>
      </c>
      <c r="D14" s="22" t="s">
        <v>85</v>
      </c>
    </row>
    <row r="15" spans="1:54" ht="12" customHeight="1">
      <c r="A15" s="10" t="s">
        <v>343</v>
      </c>
      <c r="B15" s="15"/>
      <c r="C15" s="18"/>
      <c r="D15" s="21"/>
    </row>
    <row r="16" spans="1:54" ht="12" customHeight="1">
      <c r="A16" s="11" t="s">
        <v>297</v>
      </c>
      <c r="B16" s="16" t="s">
        <v>90</v>
      </c>
      <c r="C16" s="19">
        <v>1</v>
      </c>
      <c r="D16" s="22" t="s">
        <v>85</v>
      </c>
    </row>
    <row r="17" spans="1:4" ht="12" customHeight="1">
      <c r="A17" s="10" t="s">
        <v>344</v>
      </c>
      <c r="B17" s="15"/>
      <c r="C17" s="18"/>
      <c r="D17" s="21"/>
    </row>
    <row r="18" spans="1:4" ht="12" customHeight="1">
      <c r="A18" s="11" t="s">
        <v>297</v>
      </c>
      <c r="B18" s="16" t="s">
        <v>83</v>
      </c>
      <c r="C18" s="19">
        <v>1</v>
      </c>
      <c r="D18" s="22" t="s">
        <v>85</v>
      </c>
    </row>
    <row r="19" spans="1:4" ht="12" customHeight="1">
      <c r="A19" s="10" t="s">
        <v>346</v>
      </c>
      <c r="B19" s="15"/>
      <c r="C19" s="18"/>
      <c r="D19" s="21"/>
    </row>
    <row r="20" spans="1:4" ht="12" customHeight="1">
      <c r="A20" s="11" t="s">
        <v>297</v>
      </c>
      <c r="B20" s="16" t="s">
        <v>14</v>
      </c>
      <c r="C20" s="19">
        <v>1</v>
      </c>
      <c r="D20" s="22" t="s">
        <v>85</v>
      </c>
    </row>
    <row r="21" spans="1:4" ht="12" customHeight="1">
      <c r="A21" s="10" t="s">
        <v>347</v>
      </c>
      <c r="B21" s="15"/>
      <c r="C21" s="18"/>
      <c r="D21" s="21"/>
    </row>
    <row r="22" spans="1:4" ht="12" customHeight="1">
      <c r="A22" s="11" t="s">
        <v>297</v>
      </c>
      <c r="B22" s="16" t="s">
        <v>59</v>
      </c>
      <c r="C22" s="19">
        <v>1</v>
      </c>
      <c r="D22" s="22" t="s">
        <v>85</v>
      </c>
    </row>
    <row r="23" spans="1:4" ht="12" customHeight="1">
      <c r="A23" s="10" t="s">
        <v>348</v>
      </c>
      <c r="B23" s="15"/>
      <c r="C23" s="18"/>
      <c r="D23" s="21"/>
    </row>
    <row r="24" spans="1:4" ht="12" customHeight="1">
      <c r="A24" s="11" t="s">
        <v>297</v>
      </c>
      <c r="B24" s="16" t="s">
        <v>94</v>
      </c>
      <c r="C24" s="19">
        <v>2</v>
      </c>
      <c r="D24" s="22" t="s">
        <v>2</v>
      </c>
    </row>
    <row r="25" spans="1:4" ht="12" customHeight="1">
      <c r="A25" s="10" t="s">
        <v>350</v>
      </c>
      <c r="B25" s="15"/>
      <c r="C25" s="18"/>
      <c r="D25" s="21"/>
    </row>
    <row r="26" spans="1:4" ht="12" customHeight="1">
      <c r="A26" s="11" t="s">
        <v>297</v>
      </c>
      <c r="B26" s="16" t="s">
        <v>25</v>
      </c>
      <c r="C26" s="19">
        <v>2</v>
      </c>
      <c r="D26" s="22" t="s">
        <v>85</v>
      </c>
    </row>
    <row r="27" spans="1:4" ht="12" customHeight="1">
      <c r="A27" s="10" t="s">
        <v>217</v>
      </c>
      <c r="B27" s="15"/>
      <c r="C27" s="18"/>
      <c r="D27" s="21"/>
    </row>
    <row r="28" spans="1:4" ht="12" customHeight="1">
      <c r="A28" s="11" t="s">
        <v>297</v>
      </c>
      <c r="B28" s="16" t="s">
        <v>74</v>
      </c>
      <c r="C28" s="19">
        <v>2</v>
      </c>
      <c r="D28" s="22" t="s">
        <v>75</v>
      </c>
    </row>
    <row r="29" spans="1:4" ht="12" customHeight="1">
      <c r="A29" s="10" t="s">
        <v>273</v>
      </c>
      <c r="B29" s="15"/>
      <c r="C29" s="18"/>
      <c r="D29" s="21"/>
    </row>
    <row r="30" spans="1:4" ht="12" customHeight="1">
      <c r="A30" s="11" t="s">
        <v>297</v>
      </c>
      <c r="B30" s="16" t="s">
        <v>96</v>
      </c>
      <c r="C30" s="19">
        <v>1</v>
      </c>
      <c r="D30" s="22"/>
    </row>
    <row r="31" spans="1:4" ht="12" customHeight="1">
      <c r="A31" s="10" t="s">
        <v>351</v>
      </c>
      <c r="B31" s="15"/>
      <c r="C31" s="18"/>
      <c r="D31" s="21"/>
    </row>
    <row r="32" spans="1:4" ht="12" customHeight="1">
      <c r="A32" s="11" t="s">
        <v>297</v>
      </c>
      <c r="B32" s="16" t="s">
        <v>103</v>
      </c>
      <c r="C32" s="19">
        <v>1</v>
      </c>
      <c r="D32" s="22"/>
    </row>
    <row r="33" spans="1:54" ht="12" customHeight="1">
      <c r="A33" s="10" t="s">
        <v>352</v>
      </c>
      <c r="B33" s="15"/>
      <c r="C33" s="18"/>
      <c r="D33" s="21"/>
    </row>
    <row r="34" spans="1:54" ht="12" customHeight="1">
      <c r="A34" s="11" t="s">
        <v>297</v>
      </c>
      <c r="B34" s="16" t="s">
        <v>38</v>
      </c>
      <c r="C34" s="19">
        <v>2</v>
      </c>
      <c r="D34" s="22"/>
    </row>
    <row r="35" spans="1:54" ht="12" customHeight="1">
      <c r="A35" s="10" t="s">
        <v>353</v>
      </c>
      <c r="B35" s="15"/>
      <c r="C35" s="18"/>
      <c r="D35" s="21"/>
    </row>
    <row r="36" spans="1:54" ht="12" customHeight="1">
      <c r="A36" s="11" t="s">
        <v>101</v>
      </c>
      <c r="B36" s="16" t="s">
        <v>105</v>
      </c>
      <c r="C36" s="19">
        <v>2</v>
      </c>
      <c r="D36" s="22" t="s">
        <v>77</v>
      </c>
    </row>
    <row r="37" spans="1:54" ht="12" customHeight="1">
      <c r="A37" s="10" t="s">
        <v>161</v>
      </c>
      <c r="B37" s="15"/>
      <c r="C37" s="18"/>
      <c r="D37" s="21"/>
    </row>
    <row r="38" spans="1:54" ht="12" customHeight="1">
      <c r="A38" s="11" t="s">
        <v>170</v>
      </c>
      <c r="B38" s="16" t="s">
        <v>107</v>
      </c>
      <c r="C38" s="19">
        <v>1</v>
      </c>
      <c r="D38" s="22" t="s">
        <v>75</v>
      </c>
    </row>
    <row r="39" spans="1:54" ht="12" customHeight="1">
      <c r="A39" s="10" t="s">
        <v>215</v>
      </c>
      <c r="B39" s="15"/>
      <c r="C39" s="18"/>
      <c r="D39" s="21"/>
    </row>
    <row r="40" spans="1:54" ht="12" customHeight="1">
      <c r="A40" s="11" t="s">
        <v>170</v>
      </c>
      <c r="B40" s="16" t="s">
        <v>109</v>
      </c>
      <c r="C40" s="19">
        <v>1</v>
      </c>
      <c r="D40" s="22" t="s">
        <v>75</v>
      </c>
    </row>
    <row r="41" spans="1:54" ht="12" customHeight="1">
      <c r="A41" s="10" t="s">
        <v>12</v>
      </c>
      <c r="B41" s="15"/>
      <c r="C41" s="18"/>
      <c r="D41" s="21"/>
    </row>
    <row r="42" spans="1:54" ht="12" customHeight="1">
      <c r="A42" s="11" t="s">
        <v>298</v>
      </c>
      <c r="B42" s="16" t="s">
        <v>114</v>
      </c>
      <c r="C42" s="19">
        <v>2</v>
      </c>
      <c r="D42" s="22" t="s">
        <v>77</v>
      </c>
    </row>
    <row r="43" spans="1:54" ht="12" customHeight="1">
      <c r="A43" s="10" t="s">
        <v>354</v>
      </c>
      <c r="B43" s="15"/>
      <c r="C43" s="18"/>
      <c r="D43" s="21"/>
    </row>
    <row r="44" spans="1:54" ht="12" customHeight="1">
      <c r="A44" s="12" t="s">
        <v>65</v>
      </c>
      <c r="B44" s="17" t="s">
        <v>121</v>
      </c>
      <c r="C44" s="20">
        <v>1</v>
      </c>
      <c r="D44" s="23" t="s">
        <v>77</v>
      </c>
    </row>
    <row r="45" spans="1:54" s="6" customFormat="1" ht="15" customHeight="1">
      <c r="A45" s="8"/>
      <c r="B45" s="8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</row>
    <row r="46" spans="1:54" s="7" customFormat="1" ht="15" customHeight="1">
      <c r="A46" s="9" t="s">
        <v>72</v>
      </c>
      <c r="B46" s="14" t="s">
        <v>0</v>
      </c>
      <c r="C46" s="14" t="s">
        <v>1</v>
      </c>
      <c r="D46" s="14" t="s">
        <v>6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</row>
    <row r="47" spans="1:54" ht="12" customHeight="1">
      <c r="A47" s="10" t="s">
        <v>234</v>
      </c>
      <c r="B47" s="15"/>
      <c r="C47" s="18"/>
      <c r="D47" s="21"/>
    </row>
    <row r="48" spans="1:54" ht="12" customHeight="1">
      <c r="A48" s="11" t="s">
        <v>299</v>
      </c>
      <c r="B48" s="16" t="s">
        <v>44</v>
      </c>
      <c r="C48" s="19">
        <v>2</v>
      </c>
      <c r="D48" s="22" t="s">
        <v>122</v>
      </c>
    </row>
    <row r="49" spans="1:4" ht="12" customHeight="1">
      <c r="A49" s="10" t="s">
        <v>358</v>
      </c>
      <c r="B49" s="15"/>
      <c r="C49" s="18"/>
      <c r="D49" s="21"/>
    </row>
    <row r="50" spans="1:4" ht="12" customHeight="1">
      <c r="A50" s="11"/>
      <c r="B50" s="16"/>
      <c r="C50" s="19"/>
      <c r="D50" s="22"/>
    </row>
    <row r="51" spans="1:4" ht="12" customHeight="1">
      <c r="A51" s="10" t="s">
        <v>23</v>
      </c>
      <c r="B51" s="15"/>
      <c r="C51" s="18"/>
      <c r="D51" s="21"/>
    </row>
    <row r="52" spans="1:4" ht="12" customHeight="1">
      <c r="A52" s="11" t="s">
        <v>159</v>
      </c>
      <c r="B52" s="16" t="s">
        <v>130</v>
      </c>
      <c r="C52" s="19">
        <v>1</v>
      </c>
      <c r="D52" s="22" t="s">
        <v>75</v>
      </c>
    </row>
    <row r="53" spans="1:4" ht="12" customHeight="1">
      <c r="A53" s="10" t="s">
        <v>323</v>
      </c>
      <c r="B53" s="15"/>
      <c r="C53" s="18"/>
      <c r="D53" s="21"/>
    </row>
    <row r="54" spans="1:4" ht="12" customHeight="1">
      <c r="A54" s="11" t="s">
        <v>159</v>
      </c>
      <c r="B54" s="16" t="s">
        <v>132</v>
      </c>
      <c r="C54" s="19">
        <v>1</v>
      </c>
      <c r="D54" s="22" t="s">
        <v>75</v>
      </c>
    </row>
    <row r="55" spans="1:4" ht="12" customHeight="1">
      <c r="A55" s="10" t="s">
        <v>359</v>
      </c>
      <c r="B55" s="15"/>
      <c r="C55" s="18"/>
      <c r="D55" s="21"/>
    </row>
    <row r="56" spans="1:4" ht="12" customHeight="1">
      <c r="A56" s="11" t="s">
        <v>297</v>
      </c>
      <c r="B56" s="16" t="s">
        <v>134</v>
      </c>
      <c r="C56" s="19">
        <v>2</v>
      </c>
      <c r="D56" s="22" t="s">
        <v>77</v>
      </c>
    </row>
    <row r="57" spans="1:4" ht="12" customHeight="1">
      <c r="A57" s="10" t="s">
        <v>361</v>
      </c>
      <c r="B57" s="15"/>
      <c r="C57" s="18"/>
      <c r="D57" s="21"/>
    </row>
    <row r="58" spans="1:4" ht="12" customHeight="1">
      <c r="A58" s="11" t="s">
        <v>300</v>
      </c>
      <c r="B58" s="16" t="s">
        <v>136</v>
      </c>
      <c r="C58" s="19">
        <v>2</v>
      </c>
      <c r="D58" s="22" t="s">
        <v>75</v>
      </c>
    </row>
    <row r="59" spans="1:4" ht="12" customHeight="1">
      <c r="A59" s="10" t="s">
        <v>362</v>
      </c>
      <c r="B59" s="15"/>
      <c r="C59" s="18"/>
      <c r="D59" s="21"/>
    </row>
    <row r="60" spans="1:4" ht="12" customHeight="1">
      <c r="A60" s="11" t="s">
        <v>286</v>
      </c>
      <c r="B60" s="16" t="s">
        <v>140</v>
      </c>
      <c r="C60" s="19">
        <v>2</v>
      </c>
      <c r="D60" s="22" t="s">
        <v>77</v>
      </c>
    </row>
    <row r="61" spans="1:4" ht="12" customHeight="1">
      <c r="A61" s="10" t="s">
        <v>363</v>
      </c>
      <c r="B61" s="15"/>
      <c r="C61" s="18"/>
      <c r="D61" s="21"/>
    </row>
    <row r="62" spans="1:4" ht="12" customHeight="1">
      <c r="A62" s="11" t="s">
        <v>170</v>
      </c>
      <c r="B62" s="16" t="s">
        <v>142</v>
      </c>
      <c r="C62" s="19">
        <v>2</v>
      </c>
      <c r="D62" s="22" t="s">
        <v>75</v>
      </c>
    </row>
    <row r="63" spans="1:4" ht="12" customHeight="1">
      <c r="A63" s="10" t="s">
        <v>364</v>
      </c>
      <c r="B63" s="15"/>
      <c r="C63" s="18"/>
      <c r="D63" s="21"/>
    </row>
    <row r="64" spans="1:4" ht="12" customHeight="1">
      <c r="A64" s="11" t="s">
        <v>301</v>
      </c>
      <c r="B64" s="16" t="s">
        <v>145</v>
      </c>
      <c r="C64" s="19">
        <v>2</v>
      </c>
      <c r="D64" s="22" t="s">
        <v>75</v>
      </c>
    </row>
    <row r="65" spans="1:4" ht="12" customHeight="1">
      <c r="A65" s="10" t="s">
        <v>116</v>
      </c>
      <c r="B65" s="15"/>
      <c r="C65" s="18"/>
      <c r="D65" s="21"/>
    </row>
    <row r="66" spans="1:4" ht="12" customHeight="1">
      <c r="A66" s="11" t="s">
        <v>86</v>
      </c>
      <c r="B66" s="16" t="s">
        <v>148</v>
      </c>
      <c r="C66" s="19">
        <v>2</v>
      </c>
      <c r="D66" s="22" t="s">
        <v>2</v>
      </c>
    </row>
    <row r="67" spans="1:4" ht="12" customHeight="1">
      <c r="A67" s="10" t="s">
        <v>355</v>
      </c>
      <c r="B67" s="15"/>
      <c r="C67" s="18"/>
      <c r="D67" s="21"/>
    </row>
    <row r="68" spans="1:4" ht="12" customHeight="1">
      <c r="A68" s="11" t="s">
        <v>82</v>
      </c>
      <c r="B68" s="16" t="s">
        <v>153</v>
      </c>
      <c r="C68" s="19">
        <v>2</v>
      </c>
      <c r="D68" s="22" t="s">
        <v>77</v>
      </c>
    </row>
    <row r="69" spans="1:4" ht="12" customHeight="1">
      <c r="A69" s="10" t="s">
        <v>365</v>
      </c>
      <c r="B69" s="15"/>
      <c r="C69" s="18"/>
      <c r="D69" s="21"/>
    </row>
    <row r="70" spans="1:4" ht="12" customHeight="1">
      <c r="A70" s="11" t="s">
        <v>302</v>
      </c>
      <c r="B70" s="16" t="s">
        <v>131</v>
      </c>
      <c r="C70" s="19">
        <v>1</v>
      </c>
      <c r="D70" s="22" t="s">
        <v>77</v>
      </c>
    </row>
    <row r="71" spans="1:4" ht="12" customHeight="1">
      <c r="A71" s="10" t="s">
        <v>138</v>
      </c>
      <c r="B71" s="15"/>
      <c r="C71" s="18"/>
      <c r="D71" s="21"/>
    </row>
    <row r="72" spans="1:4" ht="12" customHeight="1">
      <c r="A72" s="11" t="s">
        <v>297</v>
      </c>
      <c r="B72" s="16" t="s">
        <v>154</v>
      </c>
      <c r="C72" s="19">
        <v>1</v>
      </c>
      <c r="D72" s="22" t="s">
        <v>126</v>
      </c>
    </row>
    <row r="73" spans="1:4" ht="12" customHeight="1">
      <c r="A73" s="10" t="s">
        <v>366</v>
      </c>
      <c r="B73" s="15"/>
      <c r="C73" s="18"/>
      <c r="D73" s="21"/>
    </row>
    <row r="74" spans="1:4" ht="12" customHeight="1">
      <c r="A74" s="11" t="s">
        <v>297</v>
      </c>
      <c r="B74" s="16" t="s">
        <v>155</v>
      </c>
      <c r="C74" s="19">
        <v>1</v>
      </c>
      <c r="D74" s="22" t="s">
        <v>126</v>
      </c>
    </row>
    <row r="75" spans="1:4" ht="12" customHeight="1">
      <c r="A75" s="10"/>
      <c r="B75" s="15"/>
      <c r="C75" s="18"/>
      <c r="D75" s="21"/>
    </row>
    <row r="76" spans="1:4" ht="12" customHeight="1">
      <c r="A76" s="11"/>
      <c r="B76" s="16"/>
      <c r="C76" s="19"/>
      <c r="D76" s="22"/>
    </row>
    <row r="77" spans="1:4" ht="12" customHeight="1">
      <c r="A77" s="10" t="s">
        <v>192</v>
      </c>
      <c r="B77" s="15"/>
      <c r="C77" s="18"/>
      <c r="D77" s="21"/>
    </row>
    <row r="78" spans="1:4" ht="12" customHeight="1">
      <c r="A78" s="11"/>
      <c r="B78" s="16"/>
      <c r="C78" s="19"/>
      <c r="D78" s="22"/>
    </row>
    <row r="79" spans="1:4" ht="12" customHeight="1">
      <c r="A79" s="10" t="s">
        <v>367</v>
      </c>
      <c r="B79" s="15"/>
      <c r="C79" s="18"/>
      <c r="D79" s="21"/>
    </row>
    <row r="80" spans="1:4" ht="12" customHeight="1">
      <c r="A80" s="11" t="s">
        <v>303</v>
      </c>
      <c r="B80" s="16" t="s">
        <v>79</v>
      </c>
      <c r="C80" s="19">
        <v>1</v>
      </c>
      <c r="D80" s="22" t="s">
        <v>75</v>
      </c>
    </row>
    <row r="81" spans="1:54" ht="12" customHeight="1">
      <c r="A81" s="10" t="s">
        <v>234</v>
      </c>
      <c r="B81" s="15"/>
      <c r="C81" s="18"/>
      <c r="D81" s="21"/>
    </row>
    <row r="82" spans="1:54" ht="12" customHeight="1">
      <c r="A82" s="11" t="s">
        <v>299</v>
      </c>
      <c r="B82" s="16" t="s">
        <v>44</v>
      </c>
      <c r="C82" s="19">
        <v>1</v>
      </c>
      <c r="D82" s="22" t="s">
        <v>122</v>
      </c>
    </row>
    <row r="83" spans="1:54" ht="12" customHeight="1">
      <c r="A83" s="10" t="s">
        <v>356</v>
      </c>
      <c r="B83" s="15"/>
      <c r="C83" s="18"/>
      <c r="D83" s="21"/>
    </row>
    <row r="84" spans="1:54" ht="12" customHeight="1">
      <c r="A84" s="12" t="s">
        <v>297</v>
      </c>
      <c r="B84" s="17" t="s">
        <v>124</v>
      </c>
      <c r="C84" s="20">
        <v>1</v>
      </c>
      <c r="D84" s="23" t="s">
        <v>75</v>
      </c>
    </row>
    <row r="85" spans="1:54" s="6" customFormat="1" ht="15" customHeight="1">
      <c r="A85" s="8"/>
      <c r="B85" s="8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</row>
    <row r="86" spans="1:54" s="7" customFormat="1" ht="15" customHeight="1">
      <c r="A86" s="9" t="s">
        <v>72</v>
      </c>
      <c r="B86" s="14" t="s">
        <v>0</v>
      </c>
      <c r="C86" s="14" t="s">
        <v>1</v>
      </c>
      <c r="D86" s="14" t="s">
        <v>6</v>
      </c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</row>
    <row r="87" spans="1:54" ht="12" customHeight="1">
      <c r="A87" s="10" t="s">
        <v>369</v>
      </c>
      <c r="B87" s="15"/>
      <c r="C87" s="18"/>
      <c r="D87" s="21"/>
    </row>
    <row r="88" spans="1:54" ht="12" customHeight="1">
      <c r="A88" s="11"/>
      <c r="B88" s="16"/>
      <c r="C88" s="19"/>
      <c r="D88" s="22"/>
    </row>
    <row r="89" spans="1:54" ht="12" customHeight="1">
      <c r="A89" s="10" t="s">
        <v>99</v>
      </c>
      <c r="B89" s="15"/>
      <c r="C89" s="18"/>
      <c r="D89" s="21"/>
    </row>
    <row r="90" spans="1:54" ht="12" customHeight="1">
      <c r="A90" s="11"/>
      <c r="B90" s="16"/>
      <c r="C90" s="19"/>
      <c r="D90" s="22"/>
    </row>
    <row r="91" spans="1:54" ht="12" customHeight="1">
      <c r="A91" s="10" t="s">
        <v>373</v>
      </c>
      <c r="B91" s="15"/>
      <c r="C91" s="18"/>
      <c r="D91" s="21"/>
    </row>
    <row r="92" spans="1:54" ht="12" customHeight="1">
      <c r="A92" s="11"/>
      <c r="B92" s="16"/>
      <c r="C92" s="19"/>
      <c r="D92" s="22"/>
    </row>
    <row r="93" spans="1:54" ht="12" customHeight="1">
      <c r="A93" s="10" t="s">
        <v>193</v>
      </c>
      <c r="B93" s="15"/>
      <c r="C93" s="18"/>
      <c r="D93" s="21"/>
    </row>
    <row r="94" spans="1:54" ht="12" customHeight="1">
      <c r="A94" s="11" t="s">
        <v>304</v>
      </c>
      <c r="B94" s="16" t="s">
        <v>160</v>
      </c>
      <c r="C94" s="19">
        <v>2</v>
      </c>
      <c r="D94" s="22" t="s">
        <v>75</v>
      </c>
    </row>
    <row r="95" spans="1:54" ht="12" customHeight="1">
      <c r="A95" s="10" t="s">
        <v>375</v>
      </c>
      <c r="B95" s="15"/>
      <c r="C95" s="18"/>
      <c r="D95" s="21"/>
    </row>
    <row r="96" spans="1:54" ht="12" customHeight="1">
      <c r="A96" s="11" t="s">
        <v>219</v>
      </c>
      <c r="B96" s="16" t="s">
        <v>163</v>
      </c>
      <c r="C96" s="19">
        <v>4</v>
      </c>
      <c r="D96" s="22" t="s">
        <v>77</v>
      </c>
    </row>
    <row r="97" spans="1:4" ht="12" customHeight="1">
      <c r="A97" s="10" t="s">
        <v>377</v>
      </c>
      <c r="B97" s="15"/>
      <c r="C97" s="18"/>
      <c r="D97" s="21"/>
    </row>
    <row r="98" spans="1:4" ht="12" customHeight="1">
      <c r="A98" s="11" t="s">
        <v>185</v>
      </c>
      <c r="B98" s="16" t="s">
        <v>164</v>
      </c>
      <c r="C98" s="19">
        <v>4</v>
      </c>
      <c r="D98" s="22" t="s">
        <v>77</v>
      </c>
    </row>
    <row r="99" spans="1:4" ht="12" customHeight="1">
      <c r="A99" s="10" t="s">
        <v>305</v>
      </c>
      <c r="B99" s="15"/>
      <c r="C99" s="18"/>
      <c r="D99" s="21"/>
    </row>
    <row r="100" spans="1:4" ht="12" customHeight="1">
      <c r="A100" s="11" t="s">
        <v>291</v>
      </c>
      <c r="B100" s="16" t="s">
        <v>167</v>
      </c>
      <c r="C100" s="19">
        <v>1</v>
      </c>
      <c r="D100" s="22" t="s">
        <v>85</v>
      </c>
    </row>
    <row r="101" spans="1:4" ht="12" customHeight="1">
      <c r="A101" s="10" t="s">
        <v>306</v>
      </c>
      <c r="B101" s="15"/>
      <c r="C101" s="18"/>
      <c r="D101" s="21"/>
    </row>
    <row r="102" spans="1:4" ht="12" customHeight="1">
      <c r="A102" s="11" t="s">
        <v>76</v>
      </c>
      <c r="B102" s="16" t="s">
        <v>171</v>
      </c>
      <c r="C102" s="19">
        <v>1</v>
      </c>
      <c r="D102" s="22" t="s">
        <v>2</v>
      </c>
    </row>
    <row r="103" spans="1:4" ht="12" customHeight="1">
      <c r="A103" s="10" t="s">
        <v>308</v>
      </c>
      <c r="B103" s="15"/>
      <c r="C103" s="18"/>
      <c r="D103" s="21"/>
    </row>
    <row r="104" spans="1:4" ht="12" customHeight="1">
      <c r="A104" s="11" t="s">
        <v>307</v>
      </c>
      <c r="B104" s="16" t="s">
        <v>173</v>
      </c>
      <c r="C104" s="19">
        <v>2</v>
      </c>
      <c r="D104" s="22" t="s">
        <v>85</v>
      </c>
    </row>
    <row r="105" spans="1:4" ht="12" customHeight="1">
      <c r="A105" s="10" t="s">
        <v>311</v>
      </c>
      <c r="B105" s="15"/>
      <c r="C105" s="18"/>
      <c r="D105" s="21"/>
    </row>
    <row r="106" spans="1:4" ht="12" customHeight="1">
      <c r="A106" s="11" t="s">
        <v>310</v>
      </c>
      <c r="B106" s="16" t="s">
        <v>177</v>
      </c>
      <c r="C106" s="19">
        <v>1</v>
      </c>
      <c r="D106" s="22" t="s">
        <v>77</v>
      </c>
    </row>
    <row r="107" spans="1:4" ht="12" customHeight="1">
      <c r="A107" s="10" t="s">
        <v>244</v>
      </c>
      <c r="B107" s="15"/>
      <c r="C107" s="18"/>
      <c r="D107" s="21"/>
    </row>
    <row r="108" spans="1:4" ht="12" customHeight="1">
      <c r="A108" s="11" t="s">
        <v>285</v>
      </c>
      <c r="B108" s="16" t="s">
        <v>178</v>
      </c>
      <c r="C108" s="19">
        <v>1</v>
      </c>
      <c r="D108" s="22" t="s">
        <v>77</v>
      </c>
    </row>
    <row r="109" spans="1:4" ht="12" customHeight="1">
      <c r="A109" s="10" t="s">
        <v>200</v>
      </c>
      <c r="B109" s="15"/>
      <c r="C109" s="18"/>
      <c r="D109" s="21"/>
    </row>
    <row r="110" spans="1:4" ht="12" customHeight="1">
      <c r="A110" s="11" t="s">
        <v>312</v>
      </c>
      <c r="B110" s="16" t="s">
        <v>181</v>
      </c>
      <c r="C110" s="19">
        <v>1</v>
      </c>
      <c r="D110" s="22" t="s">
        <v>77</v>
      </c>
    </row>
    <row r="111" spans="1:4" ht="12" customHeight="1">
      <c r="A111" s="10" t="s">
        <v>314</v>
      </c>
      <c r="B111" s="15"/>
      <c r="C111" s="18"/>
      <c r="D111" s="21"/>
    </row>
    <row r="112" spans="1:4" ht="12" customHeight="1">
      <c r="A112" s="11" t="s">
        <v>313</v>
      </c>
      <c r="B112" s="16" t="s">
        <v>183</v>
      </c>
      <c r="C112" s="19">
        <v>8</v>
      </c>
      <c r="D112" s="22" t="s">
        <v>2</v>
      </c>
    </row>
    <row r="113" spans="1:54" ht="12" customHeight="1">
      <c r="A113" s="10" t="s">
        <v>229</v>
      </c>
      <c r="B113" s="15"/>
      <c r="C113" s="18"/>
      <c r="D113" s="21"/>
    </row>
    <row r="114" spans="1:54" ht="12" customHeight="1">
      <c r="A114" s="11" t="s">
        <v>315</v>
      </c>
      <c r="B114" s="16" t="s">
        <v>60</v>
      </c>
      <c r="C114" s="19">
        <v>4</v>
      </c>
      <c r="D114" s="22" t="s">
        <v>2</v>
      </c>
    </row>
    <row r="115" spans="1:54" ht="12" customHeight="1">
      <c r="A115" s="10" t="s">
        <v>316</v>
      </c>
      <c r="B115" s="15"/>
      <c r="C115" s="18"/>
      <c r="D115" s="21"/>
    </row>
    <row r="116" spans="1:54" ht="12" customHeight="1">
      <c r="A116" s="11" t="s">
        <v>141</v>
      </c>
      <c r="B116" s="16" t="s">
        <v>186</v>
      </c>
      <c r="C116" s="19">
        <v>8</v>
      </c>
      <c r="D116" s="22" t="s">
        <v>85</v>
      </c>
    </row>
    <row r="117" spans="1:54" ht="12" customHeight="1">
      <c r="A117" s="10" t="s">
        <v>378</v>
      </c>
      <c r="B117" s="15"/>
      <c r="C117" s="18"/>
      <c r="D117" s="21"/>
    </row>
    <row r="118" spans="1:54" ht="12" customHeight="1">
      <c r="A118" s="11" t="s">
        <v>225</v>
      </c>
      <c r="B118" s="16" t="s">
        <v>190</v>
      </c>
      <c r="C118" s="19">
        <v>4</v>
      </c>
      <c r="D118" s="22" t="s">
        <v>77</v>
      </c>
    </row>
    <row r="119" spans="1:54" ht="12" customHeight="1">
      <c r="A119" s="10" t="s">
        <v>243</v>
      </c>
      <c r="B119" s="15"/>
      <c r="C119" s="18"/>
      <c r="D119" s="21"/>
    </row>
    <row r="120" spans="1:54" ht="12" customHeight="1">
      <c r="A120" s="11" t="s">
        <v>225</v>
      </c>
      <c r="B120" s="16" t="s">
        <v>194</v>
      </c>
      <c r="C120" s="19">
        <v>4</v>
      </c>
      <c r="D120" s="22" t="s">
        <v>77</v>
      </c>
    </row>
    <row r="121" spans="1:54" ht="12" customHeight="1">
      <c r="A121" s="10" t="s">
        <v>215</v>
      </c>
      <c r="B121" s="15"/>
      <c r="C121" s="18"/>
      <c r="D121" s="21"/>
    </row>
    <row r="122" spans="1:54" ht="12" customHeight="1">
      <c r="A122" s="12" t="s">
        <v>170</v>
      </c>
      <c r="B122" s="17" t="s">
        <v>109</v>
      </c>
      <c r="C122" s="20">
        <v>2</v>
      </c>
      <c r="D122" s="23" t="s">
        <v>75</v>
      </c>
    </row>
    <row r="123" spans="1:54" s="6" customFormat="1" ht="15" customHeight="1">
      <c r="A123" s="8"/>
      <c r="B123" s="8"/>
      <c r="C123" s="8"/>
      <c r="D123" s="8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</row>
    <row r="124" spans="1:54" s="7" customFormat="1" ht="15" customHeight="1">
      <c r="A124" s="9" t="s">
        <v>72</v>
      </c>
      <c r="B124" s="14" t="s">
        <v>0</v>
      </c>
      <c r="C124" s="14" t="s">
        <v>1</v>
      </c>
      <c r="D124" s="14" t="s">
        <v>6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</row>
    <row r="125" spans="1:54" ht="12" customHeight="1">
      <c r="A125" s="10" t="s">
        <v>317</v>
      </c>
      <c r="B125" s="15"/>
      <c r="C125" s="18"/>
      <c r="D125" s="21"/>
    </row>
    <row r="126" spans="1:54" ht="12" customHeight="1">
      <c r="A126" s="11" t="s">
        <v>309</v>
      </c>
      <c r="B126" s="16" t="s">
        <v>199</v>
      </c>
      <c r="C126" s="19">
        <v>4</v>
      </c>
      <c r="D126" s="22" t="s">
        <v>85</v>
      </c>
    </row>
    <row r="127" spans="1:54" ht="12" customHeight="1">
      <c r="A127" s="10" t="s">
        <v>379</v>
      </c>
      <c r="B127" s="15"/>
      <c r="C127" s="18"/>
      <c r="D127" s="21"/>
    </row>
    <row r="128" spans="1:54" ht="12" customHeight="1">
      <c r="A128" s="11" t="s">
        <v>318</v>
      </c>
      <c r="B128" s="16" t="s">
        <v>62</v>
      </c>
      <c r="C128" s="19">
        <v>4</v>
      </c>
      <c r="D128" s="22" t="s">
        <v>77</v>
      </c>
    </row>
    <row r="129" spans="1:4" ht="12" customHeight="1">
      <c r="A129" s="10" t="s">
        <v>321</v>
      </c>
      <c r="B129" s="15"/>
      <c r="C129" s="18"/>
      <c r="D129" s="21"/>
    </row>
    <row r="130" spans="1:4" ht="12" customHeight="1">
      <c r="A130" s="11" t="s">
        <v>174</v>
      </c>
      <c r="B130" s="16" t="s">
        <v>207</v>
      </c>
      <c r="C130" s="19">
        <v>4</v>
      </c>
      <c r="D130" s="22" t="s">
        <v>85</v>
      </c>
    </row>
    <row r="131" spans="1:4" ht="12" customHeight="1">
      <c r="A131" s="10" t="s">
        <v>320</v>
      </c>
      <c r="B131" s="15"/>
      <c r="C131" s="18"/>
      <c r="D131" s="21"/>
    </row>
    <row r="132" spans="1:4" ht="12" customHeight="1">
      <c r="A132" s="11" t="s">
        <v>319</v>
      </c>
      <c r="B132" s="16" t="s">
        <v>209</v>
      </c>
      <c r="C132" s="19">
        <v>1</v>
      </c>
      <c r="D132" s="22" t="s">
        <v>77</v>
      </c>
    </row>
    <row r="133" spans="1:4" ht="12" customHeight="1">
      <c r="A133" s="10" t="s">
        <v>64</v>
      </c>
      <c r="B133" s="15"/>
      <c r="C133" s="18"/>
      <c r="D133" s="21"/>
    </row>
    <row r="134" spans="1:4" ht="12" customHeight="1">
      <c r="A134" s="11" t="s">
        <v>322</v>
      </c>
      <c r="B134" s="16" t="s">
        <v>162</v>
      </c>
      <c r="C134" s="19">
        <v>2</v>
      </c>
      <c r="D134" s="22" t="s">
        <v>77</v>
      </c>
    </row>
    <row r="135" spans="1:4" ht="12" customHeight="1">
      <c r="A135" s="10" t="s">
        <v>380</v>
      </c>
      <c r="B135" s="15"/>
      <c r="C135" s="18"/>
      <c r="D135" s="21"/>
    </row>
    <row r="136" spans="1:4" ht="12" customHeight="1">
      <c r="A136" s="11" t="s">
        <v>297</v>
      </c>
      <c r="B136" s="16" t="s">
        <v>89</v>
      </c>
      <c r="C136" s="19">
        <v>2</v>
      </c>
      <c r="D136" s="22" t="s">
        <v>77</v>
      </c>
    </row>
    <row r="137" spans="1:4" ht="12" customHeight="1">
      <c r="A137" s="10" t="s">
        <v>354</v>
      </c>
      <c r="B137" s="15"/>
      <c r="C137" s="18"/>
      <c r="D137" s="21"/>
    </row>
    <row r="138" spans="1:4" ht="12" customHeight="1">
      <c r="A138" s="11" t="s">
        <v>65</v>
      </c>
      <c r="B138" s="16" t="s">
        <v>121</v>
      </c>
      <c r="C138" s="19">
        <v>2</v>
      </c>
      <c r="D138" s="22" t="s">
        <v>77</v>
      </c>
    </row>
    <row r="139" spans="1:4" ht="12" customHeight="1">
      <c r="A139" s="10" t="s">
        <v>381</v>
      </c>
      <c r="B139" s="15"/>
      <c r="C139" s="18"/>
      <c r="D139" s="21"/>
    </row>
    <row r="140" spans="1:4" ht="12" customHeight="1">
      <c r="A140" s="11" t="s">
        <v>324</v>
      </c>
      <c r="B140" s="16" t="s">
        <v>133</v>
      </c>
      <c r="C140" s="19">
        <v>1</v>
      </c>
      <c r="D140" s="22" t="s">
        <v>221</v>
      </c>
    </row>
    <row r="141" spans="1:4" ht="12" customHeight="1">
      <c r="A141" s="10" t="s">
        <v>176</v>
      </c>
      <c r="B141" s="15"/>
      <c r="C141" s="18"/>
      <c r="D141" s="21"/>
    </row>
    <row r="142" spans="1:4" ht="12" customHeight="1">
      <c r="A142" s="11" t="s">
        <v>325</v>
      </c>
      <c r="B142" s="16" t="s">
        <v>226</v>
      </c>
      <c r="C142" s="19">
        <v>1</v>
      </c>
      <c r="D142" s="22" t="s">
        <v>85</v>
      </c>
    </row>
    <row r="143" spans="1:4" ht="12" customHeight="1">
      <c r="A143" s="10" t="s">
        <v>382</v>
      </c>
      <c r="B143" s="15"/>
      <c r="C143" s="18"/>
      <c r="D143" s="21"/>
    </row>
    <row r="144" spans="1:4" ht="12" customHeight="1">
      <c r="A144" s="11" t="s">
        <v>326</v>
      </c>
      <c r="B144" s="16" t="s">
        <v>230</v>
      </c>
      <c r="C144" s="19">
        <v>1</v>
      </c>
      <c r="D144" s="22" t="s">
        <v>85</v>
      </c>
    </row>
    <row r="145" spans="1:4" ht="12" customHeight="1">
      <c r="A145" s="10" t="s">
        <v>234</v>
      </c>
      <c r="B145" s="15"/>
      <c r="C145" s="18"/>
      <c r="D145" s="21"/>
    </row>
    <row r="146" spans="1:4" ht="12" customHeight="1">
      <c r="A146" s="11" t="s">
        <v>299</v>
      </c>
      <c r="B146" s="16" t="s">
        <v>44</v>
      </c>
      <c r="C146" s="19">
        <v>2</v>
      </c>
      <c r="D146" s="22" t="s">
        <v>122</v>
      </c>
    </row>
    <row r="147" spans="1:4" ht="12" customHeight="1">
      <c r="A147" s="10"/>
      <c r="B147" s="15"/>
      <c r="C147" s="18"/>
      <c r="D147" s="21"/>
    </row>
    <row r="148" spans="1:4" ht="12" customHeight="1">
      <c r="A148" s="11"/>
      <c r="B148" s="16"/>
      <c r="C148" s="19"/>
      <c r="D148" s="22"/>
    </row>
    <row r="149" spans="1:4" ht="12" customHeight="1">
      <c r="A149" s="10" t="s">
        <v>137</v>
      </c>
      <c r="B149" s="15"/>
      <c r="C149" s="18"/>
      <c r="D149" s="21"/>
    </row>
    <row r="150" spans="1:4" ht="12" customHeight="1">
      <c r="A150" s="11"/>
      <c r="B150" s="16"/>
      <c r="C150" s="19"/>
      <c r="D150" s="22"/>
    </row>
    <row r="151" spans="1:4" ht="12" customHeight="1">
      <c r="A151" s="10" t="s">
        <v>193</v>
      </c>
      <c r="B151" s="15"/>
      <c r="C151" s="18"/>
      <c r="D151" s="21"/>
    </row>
    <row r="152" spans="1:4" ht="12" customHeight="1">
      <c r="A152" s="11" t="s">
        <v>304</v>
      </c>
      <c r="B152" s="16" t="s">
        <v>160</v>
      </c>
      <c r="C152" s="19">
        <v>2</v>
      </c>
      <c r="D152" s="22" t="s">
        <v>75</v>
      </c>
    </row>
    <row r="153" spans="1:4" ht="12" customHeight="1">
      <c r="A153" s="10" t="s">
        <v>375</v>
      </c>
      <c r="B153" s="15"/>
      <c r="C153" s="18"/>
      <c r="D153" s="21"/>
    </row>
    <row r="154" spans="1:4" ht="12" customHeight="1">
      <c r="A154" s="11" t="s">
        <v>219</v>
      </c>
      <c r="B154" s="16" t="s">
        <v>163</v>
      </c>
      <c r="C154" s="19">
        <v>2</v>
      </c>
      <c r="D154" s="22" t="s">
        <v>77</v>
      </c>
    </row>
    <row r="155" spans="1:4" ht="12" customHeight="1">
      <c r="A155" s="10" t="s">
        <v>377</v>
      </c>
      <c r="B155" s="15"/>
      <c r="C155" s="18"/>
      <c r="D155" s="21"/>
    </row>
    <row r="156" spans="1:4" ht="12" customHeight="1">
      <c r="A156" s="11" t="s">
        <v>185</v>
      </c>
      <c r="B156" s="16" t="s">
        <v>164</v>
      </c>
      <c r="C156" s="19">
        <v>2</v>
      </c>
      <c r="D156" s="22" t="s">
        <v>77</v>
      </c>
    </row>
    <row r="157" spans="1:4" ht="12" customHeight="1">
      <c r="A157" s="10" t="s">
        <v>328</v>
      </c>
      <c r="B157" s="15"/>
      <c r="C157" s="18"/>
      <c r="D157" s="21"/>
    </row>
    <row r="158" spans="1:4" ht="12" customHeight="1">
      <c r="A158" s="11" t="s">
        <v>327</v>
      </c>
      <c r="B158" s="16" t="s">
        <v>238</v>
      </c>
      <c r="C158" s="19">
        <v>2</v>
      </c>
      <c r="D158" s="22" t="s">
        <v>85</v>
      </c>
    </row>
    <row r="159" spans="1:4" ht="12" customHeight="1">
      <c r="A159" s="10" t="s">
        <v>330</v>
      </c>
      <c r="B159" s="15"/>
      <c r="C159" s="18"/>
      <c r="D159" s="21"/>
    </row>
    <row r="160" spans="1:4" ht="12" customHeight="1">
      <c r="A160" s="11" t="s">
        <v>117</v>
      </c>
      <c r="B160" s="16" t="s">
        <v>240</v>
      </c>
      <c r="C160" s="19">
        <v>2</v>
      </c>
      <c r="D160" s="22" t="s">
        <v>85</v>
      </c>
    </row>
    <row r="161" spans="1:54" ht="12" customHeight="1">
      <c r="A161" s="10" t="s">
        <v>311</v>
      </c>
      <c r="B161" s="15"/>
      <c r="C161" s="18"/>
      <c r="D161" s="21"/>
    </row>
    <row r="162" spans="1:54" ht="12" customHeight="1">
      <c r="A162" s="11" t="s">
        <v>310</v>
      </c>
      <c r="B162" s="16" t="s">
        <v>177</v>
      </c>
      <c r="C162" s="19">
        <v>2</v>
      </c>
      <c r="D162" s="22" t="s">
        <v>77</v>
      </c>
    </row>
    <row r="163" spans="1:54" ht="12" customHeight="1">
      <c r="A163" s="10" t="s">
        <v>314</v>
      </c>
      <c r="B163" s="15"/>
      <c r="C163" s="18"/>
      <c r="D163" s="21"/>
    </row>
    <row r="164" spans="1:54" ht="12" customHeight="1">
      <c r="A164" s="12" t="s">
        <v>313</v>
      </c>
      <c r="B164" s="17" t="s">
        <v>183</v>
      </c>
      <c r="C164" s="20">
        <v>2</v>
      </c>
      <c r="D164" s="23" t="s">
        <v>2</v>
      </c>
    </row>
    <row r="165" spans="1:54" s="6" customFormat="1" ht="15" customHeight="1">
      <c r="A165" s="8"/>
      <c r="B165" s="8"/>
      <c r="C165" s="8"/>
      <c r="D165" s="8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</row>
    <row r="166" spans="1:54" s="7" customFormat="1" ht="15" customHeight="1">
      <c r="A166" s="9" t="s">
        <v>72</v>
      </c>
      <c r="B166" s="14" t="s">
        <v>0</v>
      </c>
      <c r="C166" s="14" t="s">
        <v>1</v>
      </c>
      <c r="D166" s="14" t="s">
        <v>6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</row>
    <row r="167" spans="1:54" ht="12" customHeight="1">
      <c r="A167" s="10" t="s">
        <v>229</v>
      </c>
      <c r="B167" s="15"/>
      <c r="C167" s="18"/>
      <c r="D167" s="21"/>
    </row>
    <row r="168" spans="1:54" ht="12" customHeight="1">
      <c r="A168" s="11" t="s">
        <v>315</v>
      </c>
      <c r="B168" s="16" t="s">
        <v>60</v>
      </c>
      <c r="C168" s="19">
        <v>2</v>
      </c>
      <c r="D168" s="22" t="s">
        <v>2</v>
      </c>
    </row>
    <row r="169" spans="1:54" ht="12" customHeight="1">
      <c r="A169" s="10" t="s">
        <v>316</v>
      </c>
      <c r="B169" s="15"/>
      <c r="C169" s="18"/>
      <c r="D169" s="21"/>
    </row>
    <row r="170" spans="1:54" ht="12" customHeight="1">
      <c r="A170" s="11" t="s">
        <v>141</v>
      </c>
      <c r="B170" s="16" t="s">
        <v>186</v>
      </c>
      <c r="C170" s="19">
        <v>2</v>
      </c>
      <c r="D170" s="22" t="s">
        <v>85</v>
      </c>
    </row>
    <row r="171" spans="1:54" ht="12" customHeight="1">
      <c r="A171" s="10" t="s">
        <v>378</v>
      </c>
      <c r="B171" s="15"/>
      <c r="C171" s="18"/>
      <c r="D171" s="21"/>
    </row>
    <row r="172" spans="1:54" ht="12" customHeight="1">
      <c r="A172" s="11" t="s">
        <v>225</v>
      </c>
      <c r="B172" s="16" t="s">
        <v>190</v>
      </c>
      <c r="C172" s="19">
        <v>1</v>
      </c>
      <c r="D172" s="22" t="s">
        <v>77</v>
      </c>
    </row>
    <row r="173" spans="1:54" ht="12" customHeight="1">
      <c r="A173" s="10" t="s">
        <v>243</v>
      </c>
      <c r="B173" s="15"/>
      <c r="C173" s="18"/>
      <c r="D173" s="21"/>
    </row>
    <row r="174" spans="1:54" ht="12" customHeight="1">
      <c r="A174" s="11" t="s">
        <v>225</v>
      </c>
      <c r="B174" s="16" t="s">
        <v>194</v>
      </c>
      <c r="C174" s="19">
        <v>1</v>
      </c>
      <c r="D174" s="22" t="s">
        <v>77</v>
      </c>
    </row>
    <row r="175" spans="1:54" ht="12" customHeight="1">
      <c r="A175" s="10" t="s">
        <v>317</v>
      </c>
      <c r="B175" s="15"/>
      <c r="C175" s="18"/>
      <c r="D175" s="21"/>
    </row>
    <row r="176" spans="1:54" ht="12" customHeight="1">
      <c r="A176" s="11" t="s">
        <v>309</v>
      </c>
      <c r="B176" s="16" t="s">
        <v>199</v>
      </c>
      <c r="C176" s="19">
        <v>2</v>
      </c>
      <c r="D176" s="22" t="s">
        <v>85</v>
      </c>
    </row>
    <row r="177" spans="1:4" ht="12" customHeight="1">
      <c r="A177" s="10" t="s">
        <v>379</v>
      </c>
      <c r="B177" s="15"/>
      <c r="C177" s="18"/>
      <c r="D177" s="21"/>
    </row>
    <row r="178" spans="1:4" ht="12" customHeight="1">
      <c r="A178" s="11" t="s">
        <v>318</v>
      </c>
      <c r="B178" s="16" t="s">
        <v>62</v>
      </c>
      <c r="C178" s="19">
        <v>2</v>
      </c>
      <c r="D178" s="22" t="s">
        <v>77</v>
      </c>
    </row>
    <row r="179" spans="1:4" ht="12" customHeight="1">
      <c r="A179" s="10" t="s">
        <v>331</v>
      </c>
      <c r="B179" s="15"/>
      <c r="C179" s="18"/>
      <c r="D179" s="21"/>
    </row>
    <row r="180" spans="1:4" ht="12" customHeight="1">
      <c r="A180" s="11" t="s">
        <v>101</v>
      </c>
      <c r="B180" s="16" t="s">
        <v>105</v>
      </c>
      <c r="C180" s="19">
        <v>3</v>
      </c>
      <c r="D180" s="22" t="s">
        <v>77</v>
      </c>
    </row>
    <row r="181" spans="1:4" ht="12" customHeight="1">
      <c r="A181" s="10" t="s">
        <v>215</v>
      </c>
      <c r="B181" s="15"/>
      <c r="C181" s="18"/>
      <c r="D181" s="21"/>
    </row>
    <row r="182" spans="1:4" ht="12" customHeight="1">
      <c r="A182" s="11" t="s">
        <v>170</v>
      </c>
      <c r="B182" s="16" t="s">
        <v>109</v>
      </c>
      <c r="C182" s="19">
        <v>2</v>
      </c>
      <c r="D182" s="22" t="s">
        <v>75</v>
      </c>
    </row>
    <row r="183" spans="1:4" ht="12" customHeight="1">
      <c r="A183" s="10" t="s">
        <v>321</v>
      </c>
      <c r="B183" s="15"/>
      <c r="C183" s="18"/>
      <c r="D183" s="21"/>
    </row>
    <row r="184" spans="1:4" ht="12" customHeight="1">
      <c r="A184" s="11" t="s">
        <v>174</v>
      </c>
      <c r="B184" s="16" t="s">
        <v>207</v>
      </c>
      <c r="C184" s="19">
        <v>4</v>
      </c>
      <c r="D184" s="22" t="s">
        <v>85</v>
      </c>
    </row>
    <row r="185" spans="1:4" ht="12" customHeight="1">
      <c r="A185" s="10" t="s">
        <v>321</v>
      </c>
      <c r="B185" s="15"/>
      <c r="C185" s="18"/>
      <c r="D185" s="21"/>
    </row>
    <row r="186" spans="1:4" ht="12" customHeight="1">
      <c r="A186" s="11" t="s">
        <v>174</v>
      </c>
      <c r="B186" s="16" t="s">
        <v>123</v>
      </c>
      <c r="C186" s="19">
        <v>4</v>
      </c>
      <c r="D186" s="22" t="s">
        <v>85</v>
      </c>
    </row>
    <row r="187" spans="1:4" ht="12" customHeight="1">
      <c r="A187" s="10" t="s">
        <v>58</v>
      </c>
      <c r="B187" s="15"/>
      <c r="C187" s="18"/>
      <c r="D187" s="21"/>
    </row>
    <row r="188" spans="1:4" ht="12" customHeight="1">
      <c r="A188" s="11" t="s">
        <v>297</v>
      </c>
      <c r="B188" s="16" t="s">
        <v>241</v>
      </c>
      <c r="C188" s="19">
        <v>4</v>
      </c>
      <c r="D188" s="22"/>
    </row>
    <row r="189" spans="1:4" ht="12" customHeight="1">
      <c r="A189" s="10" t="s">
        <v>320</v>
      </c>
      <c r="B189" s="15"/>
      <c r="C189" s="18"/>
      <c r="D189" s="21"/>
    </row>
    <row r="190" spans="1:4" ht="12" customHeight="1">
      <c r="A190" s="11" t="s">
        <v>319</v>
      </c>
      <c r="B190" s="16" t="s">
        <v>209</v>
      </c>
      <c r="C190" s="19">
        <v>1</v>
      </c>
      <c r="D190" s="22" t="s">
        <v>77</v>
      </c>
    </row>
    <row r="191" spans="1:4" ht="12" customHeight="1">
      <c r="A191" s="10" t="s">
        <v>64</v>
      </c>
      <c r="B191" s="15"/>
      <c r="C191" s="18"/>
      <c r="D191" s="21"/>
    </row>
    <row r="192" spans="1:4" ht="12" customHeight="1">
      <c r="A192" s="11" t="s">
        <v>322</v>
      </c>
      <c r="B192" s="16" t="s">
        <v>162</v>
      </c>
      <c r="C192" s="19">
        <v>1</v>
      </c>
      <c r="D192" s="22" t="s">
        <v>77</v>
      </c>
    </row>
    <row r="193" spans="1:54" ht="12" customHeight="1">
      <c r="A193" s="10" t="s">
        <v>205</v>
      </c>
      <c r="B193" s="15"/>
      <c r="C193" s="18"/>
      <c r="D193" s="21"/>
    </row>
    <row r="194" spans="1:54" ht="12" customHeight="1">
      <c r="A194" s="11" t="s">
        <v>332</v>
      </c>
      <c r="B194" s="16" t="s">
        <v>247</v>
      </c>
      <c r="C194" s="19">
        <v>1</v>
      </c>
      <c r="D194" s="22" t="s">
        <v>122</v>
      </c>
    </row>
    <row r="195" spans="1:54" ht="12" customHeight="1">
      <c r="A195" s="10"/>
      <c r="B195" s="15"/>
      <c r="C195" s="18"/>
      <c r="D195" s="21"/>
    </row>
    <row r="196" spans="1:54" ht="12" customHeight="1">
      <c r="A196" s="11"/>
      <c r="B196" s="16"/>
      <c r="C196" s="19"/>
      <c r="D196" s="22"/>
    </row>
    <row r="197" spans="1:54" ht="12" customHeight="1">
      <c r="A197" s="10" t="s">
        <v>180</v>
      </c>
      <c r="B197" s="15"/>
      <c r="C197" s="18"/>
      <c r="D197" s="21"/>
    </row>
    <row r="198" spans="1:54" ht="12" customHeight="1">
      <c r="A198" s="11"/>
      <c r="B198" s="16"/>
      <c r="C198" s="19"/>
      <c r="D198" s="22"/>
    </row>
    <row r="199" spans="1:54" ht="12" customHeight="1">
      <c r="A199" s="10" t="s">
        <v>385</v>
      </c>
      <c r="B199" s="15"/>
      <c r="C199" s="18"/>
      <c r="D199" s="21"/>
    </row>
    <row r="200" spans="1:54" ht="12" customHeight="1">
      <c r="A200" s="11" t="s">
        <v>333</v>
      </c>
      <c r="B200" s="16" t="s">
        <v>249</v>
      </c>
      <c r="C200" s="19">
        <v>1</v>
      </c>
      <c r="D200" s="22" t="s">
        <v>75</v>
      </c>
    </row>
    <row r="201" spans="1:54" ht="12" customHeight="1">
      <c r="A201" s="10" t="s">
        <v>386</v>
      </c>
      <c r="B201" s="15"/>
      <c r="C201" s="18"/>
      <c r="D201" s="21"/>
    </row>
    <row r="202" spans="1:54" ht="12" customHeight="1">
      <c r="A202" s="11" t="s">
        <v>108</v>
      </c>
      <c r="B202" s="16" t="s">
        <v>252</v>
      </c>
      <c r="C202" s="19">
        <v>1</v>
      </c>
      <c r="D202" s="22" t="s">
        <v>77</v>
      </c>
    </row>
    <row r="203" spans="1:54" ht="12" customHeight="1">
      <c r="A203" s="10" t="s">
        <v>387</v>
      </c>
      <c r="B203" s="15"/>
      <c r="C203" s="18"/>
      <c r="D203" s="21"/>
    </row>
    <row r="204" spans="1:54" ht="12" customHeight="1">
      <c r="A204" s="11" t="s">
        <v>224</v>
      </c>
      <c r="B204" s="16" t="s">
        <v>253</v>
      </c>
      <c r="C204" s="19">
        <v>1</v>
      </c>
      <c r="D204" s="22" t="s">
        <v>77</v>
      </c>
    </row>
    <row r="205" spans="1:54" ht="12" customHeight="1">
      <c r="A205" s="10" t="s">
        <v>205</v>
      </c>
      <c r="B205" s="15"/>
      <c r="C205" s="18"/>
      <c r="D205" s="21"/>
    </row>
    <row r="206" spans="1:54" ht="12" customHeight="1">
      <c r="A206" s="12" t="s">
        <v>332</v>
      </c>
      <c r="B206" s="17" t="s">
        <v>247</v>
      </c>
      <c r="C206" s="20">
        <v>1</v>
      </c>
      <c r="D206" s="23" t="s">
        <v>122</v>
      </c>
    </row>
    <row r="207" spans="1:54" s="6" customFormat="1" ht="15" customHeight="1">
      <c r="A207" s="8"/>
      <c r="B207" s="8"/>
      <c r="C207" s="8"/>
      <c r="D207" s="8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</row>
    <row r="208" spans="1:54" s="7" customFormat="1" ht="15" customHeight="1">
      <c r="A208" s="9" t="s">
        <v>72</v>
      </c>
      <c r="B208" s="14" t="s">
        <v>0</v>
      </c>
      <c r="C208" s="14" t="s">
        <v>1</v>
      </c>
      <c r="D208" s="14" t="s">
        <v>6</v>
      </c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</row>
    <row r="209" spans="1:4" ht="12" customHeight="1">
      <c r="A209" s="10" t="s">
        <v>263</v>
      </c>
      <c r="B209" s="15"/>
      <c r="C209" s="18"/>
      <c r="D209" s="21"/>
    </row>
    <row r="210" spans="1:4" ht="12" customHeight="1">
      <c r="A210" s="11" t="s">
        <v>93</v>
      </c>
      <c r="B210" s="16" t="s">
        <v>403</v>
      </c>
      <c r="C210" s="19">
        <v>1</v>
      </c>
      <c r="D210" s="22" t="s">
        <v>75</v>
      </c>
    </row>
    <row r="211" spans="1:4" ht="12" customHeight="1">
      <c r="A211" s="10" t="s">
        <v>21</v>
      </c>
      <c r="B211" s="15"/>
      <c r="C211" s="18"/>
      <c r="D211" s="21"/>
    </row>
    <row r="212" spans="1:4" ht="12" customHeight="1">
      <c r="A212" s="11" t="s">
        <v>211</v>
      </c>
      <c r="B212" s="16" t="s">
        <v>403</v>
      </c>
      <c r="C212" s="19">
        <v>1</v>
      </c>
      <c r="D212" s="22" t="s">
        <v>75</v>
      </c>
    </row>
    <row r="213" spans="1:4" ht="12" customHeight="1">
      <c r="A213" s="10" t="s">
        <v>389</v>
      </c>
      <c r="B213" s="15"/>
      <c r="C213" s="18"/>
      <c r="D213" s="21"/>
    </row>
    <row r="214" spans="1:4" ht="12" customHeight="1">
      <c r="A214" s="11" t="s">
        <v>17</v>
      </c>
      <c r="B214" s="16" t="s">
        <v>403</v>
      </c>
      <c r="C214" s="19">
        <v>1</v>
      </c>
      <c r="D214" s="22" t="s">
        <v>75</v>
      </c>
    </row>
    <row r="215" spans="1:4" ht="12" customHeight="1">
      <c r="A215" s="10" t="s">
        <v>210</v>
      </c>
      <c r="B215" s="15"/>
      <c r="C215" s="18"/>
      <c r="D215" s="21"/>
    </row>
    <row r="216" spans="1:4" ht="12" customHeight="1">
      <c r="A216" s="11" t="s">
        <v>297</v>
      </c>
      <c r="B216" s="16" t="s">
        <v>403</v>
      </c>
      <c r="C216" s="19">
        <v>1</v>
      </c>
      <c r="D216" s="22" t="s">
        <v>75</v>
      </c>
    </row>
    <row r="217" spans="1:4" ht="12" customHeight="1">
      <c r="A217" s="10" t="s">
        <v>335</v>
      </c>
      <c r="B217" s="15"/>
      <c r="C217" s="18"/>
      <c r="D217" s="21"/>
    </row>
    <row r="218" spans="1:4" ht="12" customHeight="1">
      <c r="A218" s="11"/>
      <c r="B218" s="16"/>
      <c r="C218" s="19"/>
      <c r="D218" s="22"/>
    </row>
    <row r="219" spans="1:4" ht="12" customHeight="1">
      <c r="A219" s="10" t="s">
        <v>210</v>
      </c>
      <c r="B219" s="15"/>
      <c r="C219" s="18"/>
      <c r="D219" s="21"/>
    </row>
    <row r="220" spans="1:4" ht="12" customHeight="1">
      <c r="A220" s="11" t="s">
        <v>297</v>
      </c>
      <c r="B220" s="16" t="s">
        <v>403</v>
      </c>
      <c r="C220" s="19">
        <v>1</v>
      </c>
      <c r="D220" s="22" t="s">
        <v>75</v>
      </c>
    </row>
    <row r="221" spans="1:4" ht="12" customHeight="1">
      <c r="A221" s="10" t="s">
        <v>336</v>
      </c>
      <c r="B221" s="15"/>
      <c r="C221" s="18"/>
      <c r="D221" s="21"/>
    </row>
    <row r="222" spans="1:4" ht="12" customHeight="1">
      <c r="A222" s="11"/>
      <c r="B222" s="16"/>
      <c r="C222" s="19"/>
      <c r="D222" s="22"/>
    </row>
    <row r="223" spans="1:4" ht="12" customHeight="1">
      <c r="A223" s="10" t="s">
        <v>210</v>
      </c>
      <c r="B223" s="15"/>
      <c r="C223" s="18"/>
      <c r="D223" s="21"/>
    </row>
    <row r="224" spans="1:4" ht="12" customHeight="1">
      <c r="A224" s="11" t="s">
        <v>297</v>
      </c>
      <c r="B224" s="16" t="s">
        <v>403</v>
      </c>
      <c r="C224" s="19">
        <v>1</v>
      </c>
      <c r="D224" s="22" t="s">
        <v>75</v>
      </c>
    </row>
    <row r="225" spans="1:4" ht="12" customHeight="1">
      <c r="A225" s="10" t="s">
        <v>337</v>
      </c>
      <c r="B225" s="15"/>
      <c r="C225" s="18"/>
      <c r="D225" s="21"/>
    </row>
    <row r="226" spans="1:4" ht="12" customHeight="1">
      <c r="A226" s="11"/>
      <c r="B226" s="16"/>
      <c r="C226" s="19"/>
      <c r="D226" s="22"/>
    </row>
    <row r="227" spans="1:4" ht="15">
      <c r="A227" s="13"/>
      <c r="B227" s="13"/>
      <c r="C227" s="13"/>
      <c r="D227" s="13"/>
    </row>
    <row r="228" spans="1:4" ht="12" customHeight="1">
      <c r="A228" s="9" t="s">
        <v>72</v>
      </c>
      <c r="B228" s="14" t="s">
        <v>0</v>
      </c>
      <c r="C228" s="14" t="s">
        <v>1</v>
      </c>
      <c r="D228" s="14" t="s">
        <v>6</v>
      </c>
    </row>
    <row r="229" spans="1:4" ht="12" customHeight="1">
      <c r="A229" s="10"/>
      <c r="B229" s="15"/>
      <c r="C229" s="18"/>
      <c r="D229" s="21"/>
    </row>
    <row r="230" spans="1:4" ht="12" customHeight="1">
      <c r="A230" s="11"/>
      <c r="B230" s="16"/>
      <c r="C230" s="19"/>
      <c r="D230" s="22"/>
    </row>
    <row r="231" spans="1:4" ht="12" customHeight="1">
      <c r="A231" s="10" t="s">
        <v>110</v>
      </c>
      <c r="B231" s="15"/>
      <c r="C231" s="18"/>
      <c r="D231" s="21"/>
    </row>
    <row r="232" spans="1:4" ht="12" customHeight="1">
      <c r="A232" s="11"/>
      <c r="B232" s="16" t="s">
        <v>203</v>
      </c>
      <c r="C232" s="19">
        <v>3</v>
      </c>
      <c r="D232" s="22" t="s">
        <v>360</v>
      </c>
    </row>
    <row r="233" spans="1:4" ht="12" customHeight="1">
      <c r="A233" s="10" t="s">
        <v>384</v>
      </c>
      <c r="B233" s="15"/>
      <c r="C233" s="18"/>
      <c r="D233" s="21"/>
    </row>
    <row r="234" spans="1:4" ht="12" customHeight="1">
      <c r="A234" s="11" t="s">
        <v>297</v>
      </c>
      <c r="B234" s="16" t="s">
        <v>203</v>
      </c>
      <c r="C234" s="19">
        <v>1</v>
      </c>
      <c r="D234" s="22" t="s">
        <v>296</v>
      </c>
    </row>
    <row r="235" spans="1:4" ht="12" customHeight="1">
      <c r="A235" s="10" t="s">
        <v>404</v>
      </c>
      <c r="B235" s="15"/>
      <c r="C235" s="18"/>
      <c r="D235" s="21"/>
    </row>
    <row r="236" spans="1:4" ht="12" customHeight="1">
      <c r="A236" s="11" t="s">
        <v>297</v>
      </c>
      <c r="B236" s="16" t="s">
        <v>203</v>
      </c>
      <c r="C236" s="19">
        <v>1</v>
      </c>
      <c r="D236" s="22" t="s">
        <v>85</v>
      </c>
    </row>
    <row r="237" spans="1:4" ht="12" customHeight="1">
      <c r="A237" s="10" t="s">
        <v>405</v>
      </c>
      <c r="B237" s="15"/>
      <c r="C237" s="18"/>
      <c r="D237" s="21"/>
    </row>
    <row r="238" spans="1:4" ht="12" customHeight="1">
      <c r="A238" s="11" t="s">
        <v>297</v>
      </c>
      <c r="B238" s="16" t="s">
        <v>203</v>
      </c>
      <c r="C238" s="19">
        <v>2</v>
      </c>
      <c r="D238" s="22" t="s">
        <v>296</v>
      </c>
    </row>
    <row r="239" spans="1:4" ht="12" customHeight="1">
      <c r="A239" s="10"/>
      <c r="B239" s="15"/>
      <c r="C239" s="18"/>
      <c r="D239" s="21"/>
    </row>
    <row r="240" spans="1:4" ht="12" customHeight="1">
      <c r="A240" s="11"/>
      <c r="B240" s="16"/>
      <c r="C240" s="19"/>
      <c r="D240" s="22"/>
    </row>
    <row r="241" spans="1:4" ht="12" customHeight="1">
      <c r="A241" s="10"/>
      <c r="B241" s="15"/>
      <c r="C241" s="18"/>
      <c r="D241" s="21"/>
    </row>
    <row r="242" spans="1:4" ht="12" customHeight="1">
      <c r="A242" s="11"/>
      <c r="B242" s="16"/>
      <c r="C242" s="19"/>
      <c r="D242" s="22"/>
    </row>
    <row r="243" spans="1:4" ht="12" customHeight="1">
      <c r="A243" s="10"/>
      <c r="B243" s="15"/>
      <c r="C243" s="18"/>
      <c r="D243" s="21"/>
    </row>
    <row r="244" spans="1:4" ht="12" customHeight="1">
      <c r="A244" s="11"/>
      <c r="B244" s="16"/>
      <c r="C244" s="19"/>
      <c r="D244" s="22"/>
    </row>
    <row r="245" spans="1:4" ht="12" customHeight="1">
      <c r="A245" s="10"/>
      <c r="B245" s="15"/>
      <c r="C245" s="18"/>
      <c r="D245" s="21"/>
    </row>
    <row r="246" spans="1:4" ht="12" customHeight="1">
      <c r="A246" s="11"/>
      <c r="B246" s="16"/>
      <c r="C246" s="19"/>
      <c r="D246" s="22"/>
    </row>
    <row r="247" spans="1:4" ht="12" customHeight="1">
      <c r="A247" s="10"/>
      <c r="B247" s="15"/>
      <c r="C247" s="18"/>
      <c r="D247" s="21"/>
    </row>
    <row r="248" spans="1:4" ht="12" customHeight="1">
      <c r="A248" s="11"/>
      <c r="B248" s="16"/>
      <c r="C248" s="19"/>
      <c r="D248" s="22"/>
    </row>
    <row r="249" spans="1:4" ht="12" customHeight="1">
      <c r="A249" s="10"/>
      <c r="B249" s="15"/>
      <c r="C249" s="18"/>
      <c r="D249" s="21"/>
    </row>
    <row r="250" spans="1:4" ht="12" customHeight="1">
      <c r="A250" s="12"/>
      <c r="B250" s="17"/>
      <c r="C250" s="20"/>
      <c r="D250" s="23"/>
    </row>
  </sheetData>
  <mergeCells count="7">
    <mergeCell ref="A1:D1"/>
    <mergeCell ref="A45:D45"/>
    <mergeCell ref="A85:D85"/>
    <mergeCell ref="A123:D123"/>
    <mergeCell ref="A165:D165"/>
    <mergeCell ref="A207:D207"/>
    <mergeCell ref="A227:D227"/>
  </mergeCells>
  <phoneticPr fontId="3"/>
  <pageMargins left="0.59055118110236227" right="0" top="0.74803149606299213" bottom="0.74803149606299213" header="0.31496062992125984" footer="0.31496062992125984"/>
  <pageSetup paperSize="9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CQ325"/>
  <sheetViews>
    <sheetView showGridLines="0" zoomScaleSheetLayoutView="100" workbookViewId="0"/>
  </sheetViews>
  <sheetFormatPr defaultColWidth="9" defaultRowHeight="12" customHeight="1"/>
  <cols>
    <col min="1" max="1" width="4.25" style="24" customWidth="1"/>
    <col min="2" max="2" width="5.125" style="25" hidden="1" customWidth="1"/>
    <col min="3" max="3" width="5" style="25" customWidth="1"/>
    <col min="4" max="4" width="4.75" style="25" hidden="1" customWidth="1"/>
    <col min="5" max="5" width="11.875" style="1" customWidth="1"/>
    <col min="6" max="6" width="31.75" style="26" customWidth="1"/>
    <col min="7" max="7" width="10.5" style="26" customWidth="1"/>
    <col min="8" max="8" width="12.375" style="2" customWidth="1"/>
    <col min="9" max="9" width="11.875" style="3" customWidth="1"/>
    <col min="10" max="10" width="6.375" style="4" customWidth="1"/>
    <col min="11" max="11" width="15.625" style="27" customWidth="1"/>
    <col min="12" max="12" width="12" style="27" customWidth="1"/>
    <col min="13" max="13" width="9.5" style="27" customWidth="1"/>
    <col min="14" max="14" width="5.625" style="27" customWidth="1"/>
    <col min="15" max="15" width="4.375" style="5" customWidth="1"/>
    <col min="16" max="16" width="7.5" style="25" bestFit="1" customWidth="1"/>
    <col min="17" max="17" width="4.75" style="25" customWidth="1"/>
    <col min="18" max="18" width="19" style="28" hidden="1" customWidth="1"/>
    <col min="19" max="19" width="12" style="2" customWidth="1"/>
    <col min="20" max="20" width="4.375" style="5" hidden="1" customWidth="1"/>
    <col min="21" max="21" width="9" style="5" hidden="1" customWidth="1"/>
    <col min="22" max="22" width="19.625" style="5" customWidth="1"/>
    <col min="23" max="23" width="9.625" style="5" hidden="1" customWidth="1"/>
    <col min="24" max="26" width="7.75" style="5" hidden="1" customWidth="1"/>
    <col min="27" max="27" width="14.125" style="29" customWidth="1"/>
    <col min="28" max="29" width="7.625" style="30" customWidth="1"/>
    <col min="30" max="31" width="7.75" style="31" customWidth="1"/>
    <col min="32" max="32" width="7.75" style="30" customWidth="1"/>
    <col min="33" max="95" width="7.75" style="5" customWidth="1"/>
    <col min="96" max="16384" width="9" style="5"/>
  </cols>
  <sheetData>
    <row r="1" spans="1:31" s="6" customFormat="1" ht="24">
      <c r="A1" s="32" t="s">
        <v>282</v>
      </c>
      <c r="B1" s="33"/>
      <c r="C1" s="33"/>
      <c r="D1" s="33"/>
      <c r="E1" s="33"/>
      <c r="F1" s="69" t="s">
        <v>246</v>
      </c>
      <c r="G1" s="77"/>
      <c r="H1" s="77"/>
      <c r="I1" s="77"/>
      <c r="J1" s="77"/>
      <c r="K1" s="97"/>
      <c r="L1" s="114">
        <v>44209</v>
      </c>
      <c r="M1" s="114"/>
      <c r="N1" s="114"/>
      <c r="O1" s="114"/>
      <c r="R1" s="33"/>
      <c r="S1" s="129"/>
      <c r="U1" s="6">
        <v>0</v>
      </c>
      <c r="AA1" s="131"/>
      <c r="AB1" s="133"/>
      <c r="AC1" s="133"/>
      <c r="AD1" s="101"/>
      <c r="AE1" s="101"/>
    </row>
    <row r="2" spans="1:31" s="6" customFormat="1" ht="14.25">
      <c r="M2" s="93" t="s">
        <v>283</v>
      </c>
      <c r="N2" s="93"/>
      <c r="U2" s="6">
        <v>42</v>
      </c>
      <c r="AA2" s="131"/>
      <c r="AB2" s="133"/>
      <c r="AC2" s="133"/>
      <c r="AD2" s="101"/>
      <c r="AE2" s="101"/>
    </row>
    <row r="3" spans="1:31" s="6" customFormat="1" ht="38.25" hidden="1" customHeight="1">
      <c r="B3" s="34" t="s">
        <v>37</v>
      </c>
      <c r="C3" s="34" t="s">
        <v>37</v>
      </c>
      <c r="I3" s="89"/>
      <c r="J3" s="93"/>
      <c r="U3" s="6" t="s">
        <v>288</v>
      </c>
      <c r="AA3" s="131"/>
      <c r="AB3" s="133"/>
      <c r="AC3" s="133"/>
      <c r="AD3" s="101"/>
      <c r="AE3" s="101"/>
    </row>
    <row r="4" spans="1:31" s="6" customFormat="1" ht="7.5" hidden="1" customHeight="1">
      <c r="AB4" s="133"/>
      <c r="AC4" s="133"/>
      <c r="AD4" s="101"/>
      <c r="AE4" s="101"/>
    </row>
    <row r="5" spans="1:31" s="6" customFormat="1" ht="15.75" hidden="1">
      <c r="B5" s="35"/>
      <c r="C5" s="35" t="s">
        <v>61</v>
      </c>
      <c r="AA5" s="131"/>
      <c r="AB5" s="133"/>
      <c r="AC5" s="133"/>
      <c r="AD5" s="101"/>
      <c r="AE5" s="101"/>
    </row>
    <row r="6" spans="1:31" s="6" customFormat="1" ht="18" hidden="1" customHeight="1">
      <c r="B6" s="36"/>
      <c r="C6" s="36" t="s">
        <v>68</v>
      </c>
      <c r="AA6" s="131"/>
      <c r="AB6" s="133"/>
      <c r="AC6" s="133"/>
      <c r="AD6" s="101"/>
      <c r="AE6" s="101"/>
    </row>
    <row r="7" spans="1:31" s="6" customFormat="1" ht="18.75" hidden="1" customHeight="1">
      <c r="B7" s="37"/>
      <c r="C7" s="46" t="s">
        <v>399</v>
      </c>
      <c r="D7" s="6"/>
      <c r="F7" s="70">
        <f ca="1">$L317</f>
        <v>3550000</v>
      </c>
      <c r="G7" s="78" t="s">
        <v>401</v>
      </c>
      <c r="H7" s="6"/>
      <c r="P7" s="6"/>
      <c r="Q7" s="6"/>
      <c r="AA7" s="131"/>
      <c r="AB7" s="133"/>
      <c r="AC7" s="133"/>
      <c r="AD7" s="101"/>
      <c r="AE7" s="101"/>
    </row>
    <row r="8" spans="1:31" s="6" customFormat="1" ht="20.25" hidden="1">
      <c r="B8" s="38"/>
      <c r="C8" s="46"/>
      <c r="F8" s="70"/>
      <c r="G8" s="79"/>
      <c r="I8" s="6"/>
      <c r="K8" s="98" t="s">
        <v>146</v>
      </c>
      <c r="L8" s="98"/>
      <c r="M8" s="98"/>
      <c r="N8" s="98"/>
      <c r="O8" s="98"/>
      <c r="R8" s="98"/>
      <c r="S8" s="98"/>
      <c r="AA8" s="131"/>
      <c r="AB8" s="133"/>
      <c r="AC8" s="133"/>
      <c r="AD8" s="101"/>
      <c r="AE8" s="101"/>
    </row>
    <row r="9" spans="1:31" s="6" customFormat="1" ht="21" hidden="1">
      <c r="B9" s="37"/>
      <c r="C9" s="46" t="s">
        <v>402</v>
      </c>
      <c r="D9" s="6"/>
      <c r="F9" s="70">
        <f ca="1">$L319</f>
        <v>284000</v>
      </c>
      <c r="G9" s="78" t="s">
        <v>401</v>
      </c>
      <c r="H9" s="6"/>
      <c r="K9" s="99" t="s">
        <v>53</v>
      </c>
      <c r="L9" s="99"/>
      <c r="M9" s="99"/>
      <c r="N9" s="99"/>
      <c r="O9" s="98"/>
      <c r="P9" s="6"/>
      <c r="Q9" s="6"/>
      <c r="R9" s="99"/>
      <c r="S9" s="98"/>
      <c r="AA9" s="131"/>
      <c r="AB9" s="133"/>
      <c r="AC9" s="133"/>
      <c r="AD9" s="101"/>
      <c r="AE9" s="101"/>
    </row>
    <row r="10" spans="1:31" s="6" customFormat="1" ht="18" hidden="1" customHeight="1">
      <c r="K10" s="100" t="s">
        <v>284</v>
      </c>
      <c r="L10" s="100"/>
      <c r="M10" s="100"/>
      <c r="N10" s="100"/>
      <c r="O10" s="100"/>
      <c r="R10" s="100"/>
      <c r="S10" s="100"/>
      <c r="AA10" s="131"/>
      <c r="AB10" s="133"/>
      <c r="AC10" s="133"/>
      <c r="AD10" s="101"/>
      <c r="AE10" s="101"/>
    </row>
    <row r="11" spans="1:31" s="6" customFormat="1" ht="18.75" hidden="1" customHeight="1">
      <c r="B11" s="37"/>
      <c r="C11" s="46" t="s">
        <v>400</v>
      </c>
      <c r="D11" s="6"/>
      <c r="F11" s="70">
        <f ca="1">$L321</f>
        <v>3834000</v>
      </c>
      <c r="G11" s="78" t="s">
        <v>401</v>
      </c>
      <c r="H11" s="6"/>
      <c r="K11" s="101" t="s">
        <v>55</v>
      </c>
      <c r="L11" s="101"/>
      <c r="M11" s="101"/>
      <c r="N11" s="101"/>
      <c r="O11" s="101"/>
      <c r="P11" s="6"/>
      <c r="Q11" s="6"/>
      <c r="R11" s="101"/>
      <c r="S11" s="101"/>
      <c r="AA11" s="131"/>
      <c r="AB11" s="133"/>
      <c r="AC11" s="133"/>
      <c r="AD11" s="101"/>
      <c r="AE11" s="101"/>
    </row>
    <row r="12" spans="1:31" s="6" customFormat="1" ht="16.350000000000001" hidden="1" customHeight="1">
      <c r="K12" s="102" t="s">
        <v>56</v>
      </c>
      <c r="L12" s="102"/>
      <c r="M12" s="102"/>
      <c r="N12" s="102"/>
      <c r="O12" s="125"/>
      <c r="R12" s="102"/>
      <c r="S12" s="125"/>
      <c r="AA12" s="131"/>
      <c r="AB12" s="133"/>
      <c r="AC12" s="133"/>
      <c r="AD12" s="101"/>
      <c r="AE12" s="101"/>
    </row>
    <row r="13" spans="1:31" s="6" customFormat="1" ht="15" hidden="1" customHeight="1">
      <c r="B13" s="35"/>
      <c r="C13" s="35"/>
      <c r="G13" s="6"/>
      <c r="K13" s="102" t="s">
        <v>3</v>
      </c>
      <c r="L13" s="102"/>
      <c r="M13" s="102"/>
      <c r="N13" s="102"/>
      <c r="O13" s="125"/>
      <c r="R13" s="102"/>
      <c r="S13" s="125"/>
      <c r="AA13" s="131"/>
      <c r="AB13" s="133"/>
      <c r="AC13" s="133"/>
      <c r="AD13" s="101"/>
      <c r="AE13" s="101"/>
    </row>
    <row r="14" spans="1:31" s="6" customFormat="1" ht="15.6" hidden="1" customHeight="1">
      <c r="B14" s="6"/>
      <c r="C14" s="6"/>
      <c r="K14" s="6"/>
      <c r="L14" s="101"/>
      <c r="M14" s="101"/>
      <c r="N14" s="101"/>
      <c r="O14" s="101"/>
      <c r="S14" s="101"/>
      <c r="AA14" s="131"/>
      <c r="AB14" s="133"/>
      <c r="AC14" s="133"/>
      <c r="AD14" s="101"/>
      <c r="AE14" s="101"/>
    </row>
    <row r="15" spans="1:31" s="6" customFormat="1" ht="18" hidden="1" customHeight="1">
      <c r="B15" s="35"/>
      <c r="C15" s="35" t="s">
        <v>262</v>
      </c>
      <c r="E15" s="65"/>
      <c r="F15" s="35" t="s">
        <v>39</v>
      </c>
      <c r="K15" s="6" t="s">
        <v>287</v>
      </c>
      <c r="L15" s="101"/>
      <c r="M15" s="101"/>
      <c r="N15" s="101"/>
      <c r="O15" s="101"/>
      <c r="S15" s="101"/>
      <c r="AA15" s="131"/>
      <c r="AB15" s="133"/>
      <c r="AC15" s="133"/>
      <c r="AD15" s="101"/>
      <c r="AE15" s="101"/>
    </row>
    <row r="16" spans="1:31" s="6" customFormat="1" ht="18" hidden="1" customHeight="1">
      <c r="B16" s="35"/>
      <c r="C16" s="35" t="s">
        <v>264</v>
      </c>
      <c r="F16" s="35" t="s">
        <v>41</v>
      </c>
      <c r="K16" s="101" t="s">
        <v>212</v>
      </c>
      <c r="L16" s="101"/>
      <c r="M16" s="101"/>
      <c r="N16" s="101"/>
      <c r="O16" s="101"/>
      <c r="R16" s="101"/>
      <c r="S16" s="101"/>
      <c r="AA16" s="131"/>
      <c r="AB16" s="133"/>
      <c r="AC16" s="133"/>
      <c r="AD16" s="101"/>
      <c r="AE16" s="101"/>
    </row>
    <row r="17" spans="1:95" s="6" customFormat="1" ht="18" hidden="1" customHeight="1">
      <c r="B17" s="35"/>
      <c r="C17" s="35" t="s">
        <v>265</v>
      </c>
      <c r="F17" s="35" t="s">
        <v>45</v>
      </c>
      <c r="K17" s="101" t="s">
        <v>290</v>
      </c>
      <c r="L17" s="101"/>
      <c r="M17" s="101"/>
      <c r="N17" s="101"/>
      <c r="O17" s="101"/>
      <c r="R17" s="101"/>
      <c r="S17" s="101"/>
      <c r="AA17" s="131"/>
      <c r="AB17" s="133"/>
      <c r="AC17" s="133"/>
      <c r="AD17" s="101"/>
      <c r="AE17" s="101"/>
    </row>
    <row r="18" spans="1:95" s="6" customFormat="1" ht="18" hidden="1" customHeight="1">
      <c r="B18" s="35"/>
      <c r="C18" s="35" t="s">
        <v>266</v>
      </c>
      <c r="F18" s="6" t="s">
        <v>48</v>
      </c>
      <c r="K18" s="6" t="s">
        <v>292</v>
      </c>
      <c r="AA18" s="131"/>
      <c r="AB18" s="133"/>
      <c r="AC18" s="133"/>
      <c r="AD18" s="101"/>
      <c r="AE18" s="101"/>
    </row>
    <row r="19" spans="1:95" s="6" customFormat="1" ht="18" hidden="1" customHeight="1">
      <c r="F19" s="6" t="s">
        <v>49</v>
      </c>
      <c r="AA19" s="131"/>
      <c r="AB19" s="133"/>
      <c r="AC19" s="133"/>
      <c r="AD19" s="101"/>
      <c r="AE19" s="101"/>
    </row>
    <row r="20" spans="1:95" s="6" customFormat="1" ht="18" hidden="1" customHeight="1">
      <c r="B20" s="6"/>
      <c r="C20" s="6"/>
      <c r="E20" s="6"/>
      <c r="F20" s="6" t="s">
        <v>50</v>
      </c>
      <c r="AA20" s="131"/>
      <c r="AB20" s="133"/>
      <c r="AC20" s="133"/>
      <c r="AD20" s="101"/>
      <c r="AE20" s="101"/>
    </row>
    <row r="21" spans="1:95" s="6" customFormat="1" ht="18" hidden="1" customHeight="1">
      <c r="E21" s="6"/>
      <c r="F21" s="6"/>
      <c r="AA21" s="131"/>
      <c r="AB21" s="133"/>
      <c r="AC21" s="133"/>
      <c r="AD21" s="101"/>
      <c r="AE21" s="101"/>
    </row>
    <row r="22" spans="1:95" s="6" customFormat="1" ht="18" hidden="1" customHeight="1">
      <c r="E22" s="6"/>
      <c r="F22" s="6"/>
      <c r="AA22" s="131"/>
      <c r="AB22" s="133"/>
      <c r="AC22" s="133"/>
      <c r="AD22" s="101"/>
      <c r="AE22" s="101"/>
    </row>
    <row r="23" spans="1:95" s="6" customFormat="1" ht="18" hidden="1" customHeight="1">
      <c r="E23" s="6"/>
      <c r="F23" s="6"/>
      <c r="K23" s="103"/>
      <c r="L23" s="103"/>
      <c r="M23" s="103"/>
      <c r="AA23" s="131"/>
      <c r="AB23" s="133"/>
      <c r="AC23" s="133"/>
      <c r="AD23" s="101"/>
      <c r="AE23" s="101"/>
    </row>
    <row r="24" spans="1:95" s="6" customFormat="1" ht="18" hidden="1" customHeight="1">
      <c r="B24" s="6"/>
      <c r="C24" s="6"/>
      <c r="E24" s="6"/>
      <c r="F24" s="6"/>
      <c r="K24" s="103"/>
      <c r="L24" s="103"/>
      <c r="M24" s="103"/>
      <c r="AA24" s="131"/>
      <c r="AB24" s="133"/>
      <c r="AC24" s="133"/>
      <c r="AD24" s="101"/>
      <c r="AE24" s="101"/>
    </row>
    <row r="25" spans="1:95" s="6" customFormat="1" ht="18" hidden="1" customHeight="1">
      <c r="B25" s="6"/>
      <c r="C25" s="6"/>
      <c r="K25" s="103"/>
      <c r="L25" s="103"/>
      <c r="M25" s="103"/>
      <c r="AA25" s="131"/>
      <c r="AB25" s="133"/>
      <c r="AC25" s="133"/>
      <c r="AD25" s="101"/>
      <c r="AE25" s="101"/>
    </row>
    <row r="26" spans="1:95" s="6" customFormat="1" ht="18" hidden="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103"/>
      <c r="L26" s="103"/>
      <c r="M26" s="103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131"/>
      <c r="AB26" s="133"/>
      <c r="AC26" s="133"/>
      <c r="AD26" s="101"/>
      <c r="AE26" s="101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</row>
    <row r="27" spans="1:95" s="6" customFormat="1" ht="18" hidden="1" customHeight="1">
      <c r="B27" s="35"/>
      <c r="C27" s="35" t="s">
        <v>267</v>
      </c>
      <c r="F27" s="35" t="s">
        <v>7</v>
      </c>
      <c r="K27" s="103"/>
      <c r="L27" s="103"/>
      <c r="M27" s="103"/>
      <c r="AA27" s="131"/>
      <c r="AB27" s="133"/>
      <c r="AC27" s="133"/>
      <c r="AD27" s="101"/>
      <c r="AE27" s="101"/>
    </row>
    <row r="28" spans="1:95" s="6" customFormat="1" ht="18" hidden="1" customHeight="1">
      <c r="B28" s="35"/>
      <c r="C28" s="35" t="s">
        <v>268</v>
      </c>
      <c r="F28" s="35"/>
      <c r="AA28" s="131"/>
      <c r="AD28" s="101"/>
      <c r="AE28" s="101"/>
    </row>
    <row r="29" spans="1:95" s="6" customFormat="1" ht="12" hidden="1" customHeight="1">
      <c r="AA29" s="131"/>
      <c r="AD29" s="101"/>
      <c r="AE29" s="101"/>
    </row>
    <row r="30" spans="1:95" s="6" customFormat="1" ht="12" hidden="1" customHeight="1">
      <c r="A30" s="6"/>
      <c r="B30" s="7"/>
      <c r="C30" s="2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131"/>
      <c r="AD30" s="101"/>
      <c r="AE30" s="101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</row>
    <row r="31" spans="1:95" s="6" customFormat="1" ht="12" hidden="1" customHeight="1">
      <c r="A31" s="6"/>
      <c r="B31" s="6"/>
      <c r="C31" s="26" t="s">
        <v>281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131"/>
      <c r="AB31" s="133"/>
      <c r="AC31" s="133"/>
      <c r="AD31" s="101"/>
      <c r="AE31" s="101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</row>
    <row r="32" spans="1:95" s="6" customFormat="1" ht="15" customHeight="1">
      <c r="A32" s="6"/>
      <c r="M32" s="117" t="s">
        <v>24</v>
      </c>
      <c r="N32" s="117"/>
      <c r="O32" s="6"/>
      <c r="T32" s="6"/>
      <c r="U32" s="6"/>
      <c r="V32" s="6"/>
      <c r="W32" s="6"/>
      <c r="X32" s="6"/>
      <c r="Y32" s="6"/>
      <c r="Z32" s="6"/>
      <c r="AA32" s="131"/>
      <c r="AB32" s="133"/>
      <c r="AC32" s="133"/>
      <c r="AD32" s="101"/>
      <c r="AE32" s="101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</row>
    <row r="33" spans="1:95" s="7" customFormat="1" ht="15" customHeight="1">
      <c r="A33" s="7"/>
      <c r="B33" s="39" t="s">
        <v>18</v>
      </c>
      <c r="C33" s="47" t="s">
        <v>269</v>
      </c>
      <c r="D33" s="58" t="s">
        <v>270</v>
      </c>
      <c r="E33" s="9" t="s">
        <v>72</v>
      </c>
      <c r="F33" s="71"/>
      <c r="G33" s="80"/>
      <c r="H33" s="14" t="s">
        <v>0</v>
      </c>
      <c r="I33" s="14" t="s">
        <v>1</v>
      </c>
      <c r="J33" s="14" t="s">
        <v>6</v>
      </c>
      <c r="K33" s="14" t="s">
        <v>27</v>
      </c>
      <c r="L33" s="14" t="s">
        <v>26</v>
      </c>
      <c r="M33" s="14" t="s">
        <v>11</v>
      </c>
      <c r="N33" s="118" t="s">
        <v>20</v>
      </c>
      <c r="P33" s="127" t="s">
        <v>280</v>
      </c>
      <c r="Q33" s="127" t="s">
        <v>22</v>
      </c>
      <c r="R33" s="118" t="s">
        <v>129</v>
      </c>
      <c r="S33" s="118" t="s">
        <v>272</v>
      </c>
      <c r="T33" s="7"/>
      <c r="U33" s="7"/>
      <c r="V33" s="130" t="s">
        <v>33</v>
      </c>
      <c r="W33" s="130" t="s">
        <v>67</v>
      </c>
      <c r="X33" s="130"/>
      <c r="Y33" s="130"/>
      <c r="Z33" s="130"/>
      <c r="AA33" s="132"/>
      <c r="AB33" s="134"/>
      <c r="AC33" s="135"/>
      <c r="AD33" s="136"/>
      <c r="AE33" s="136"/>
      <c r="AF33" s="13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</row>
    <row r="34" spans="1:95" ht="12" customHeight="1">
      <c r="B34" s="40" t="s">
        <v>34</v>
      </c>
      <c r="C34" s="48">
        <v>1</v>
      </c>
      <c r="D34" s="59"/>
      <c r="E34" s="10" t="s">
        <v>295</v>
      </c>
      <c r="G34" s="81"/>
      <c r="H34" s="15"/>
      <c r="I34" s="18"/>
      <c r="J34" s="21"/>
      <c r="K34" s="104"/>
      <c r="L34" s="104"/>
      <c r="M34" s="104"/>
      <c r="N34" s="119"/>
      <c r="Q34" s="25" t="s">
        <v>294</v>
      </c>
      <c r="R34" s="128"/>
      <c r="V34" s="31"/>
      <c r="W34" s="31"/>
    </row>
    <row r="35" spans="1:95" ht="12" customHeight="1">
      <c r="B35" s="41"/>
      <c r="C35" s="49"/>
      <c r="D35" s="60"/>
      <c r="E35" s="11" t="s">
        <v>31</v>
      </c>
      <c r="F35" s="72"/>
      <c r="G35" s="82"/>
      <c r="H35" s="16"/>
      <c r="I35" s="19"/>
      <c r="J35" s="22"/>
      <c r="K35" s="105"/>
      <c r="L35" s="105"/>
      <c r="M35" s="105"/>
      <c r="N35" s="120"/>
      <c r="R35" s="4"/>
      <c r="W35" s="31"/>
      <c r="AD35" s="31" t="s">
        <v>71</v>
      </c>
      <c r="AE35" s="31" t="s">
        <v>71</v>
      </c>
    </row>
    <row r="36" spans="1:95" ht="12" customHeight="1">
      <c r="B36" s="42" t="s">
        <v>35</v>
      </c>
      <c r="C36" s="50">
        <v>2</v>
      </c>
      <c r="D36" s="59"/>
      <c r="E36" s="10" t="s">
        <v>338</v>
      </c>
      <c r="G36" s="81"/>
      <c r="H36" s="15"/>
      <c r="I36" s="18"/>
      <c r="J36" s="21"/>
      <c r="K36" s="104"/>
      <c r="L36" s="104"/>
      <c r="M36" s="104"/>
      <c r="N36" s="119"/>
      <c r="Q36" s="25" t="s">
        <v>339</v>
      </c>
      <c r="R36" s="128"/>
      <c r="V36" s="31"/>
      <c r="W36" s="31"/>
    </row>
    <row r="37" spans="1:95" ht="12" customHeight="1">
      <c r="B37" s="41"/>
      <c r="C37" s="49"/>
      <c r="D37" s="60"/>
      <c r="E37" s="11"/>
      <c r="F37" s="72"/>
      <c r="G37" s="82"/>
      <c r="H37" s="16"/>
      <c r="I37" s="19"/>
      <c r="J37" s="22"/>
      <c r="K37" s="105"/>
      <c r="L37" s="105"/>
      <c r="M37" s="105"/>
      <c r="N37" s="120"/>
      <c r="R37" s="4"/>
      <c r="W37" s="31"/>
      <c r="AD37" s="31" t="s">
        <v>71</v>
      </c>
      <c r="AE37" s="31" t="s">
        <v>71</v>
      </c>
    </row>
    <row r="38" spans="1:95" ht="12" customHeight="1">
      <c r="B38" s="42" t="s">
        <v>340</v>
      </c>
      <c r="C38" s="50">
        <v>3</v>
      </c>
      <c r="D38" s="59"/>
      <c r="E38" s="10" t="s">
        <v>341</v>
      </c>
      <c r="G38" s="81"/>
      <c r="H38" s="15"/>
      <c r="I38" s="18"/>
      <c r="J38" s="21"/>
      <c r="K38" s="104"/>
      <c r="L38" s="104"/>
      <c r="M38" s="104"/>
      <c r="N38" s="119"/>
      <c r="Q38" s="25" t="s">
        <v>342</v>
      </c>
      <c r="R38" s="128"/>
      <c r="V38" s="31"/>
      <c r="W38" s="31"/>
    </row>
    <row r="39" spans="1:95" ht="12" customHeight="1">
      <c r="B39" s="43"/>
      <c r="C39" s="51"/>
      <c r="D39" s="60"/>
      <c r="E39" s="11"/>
      <c r="F39" s="72"/>
      <c r="G39" s="82"/>
      <c r="H39" s="16"/>
      <c r="I39" s="19"/>
      <c r="J39" s="22"/>
      <c r="K39" s="105"/>
      <c r="L39" s="105"/>
      <c r="M39" s="105"/>
      <c r="N39" s="120"/>
      <c r="R39" s="4"/>
      <c r="W39" s="31"/>
      <c r="AD39" s="31" t="s">
        <v>71</v>
      </c>
      <c r="AE39" s="31" t="s">
        <v>71</v>
      </c>
    </row>
    <row r="40" spans="1:95" ht="12" customHeight="1">
      <c r="B40" s="43"/>
      <c r="C40" s="51">
        <v>4</v>
      </c>
      <c r="D40" s="59" t="s">
        <v>66</v>
      </c>
      <c r="E40" s="10" t="s">
        <v>271</v>
      </c>
      <c r="G40" s="81"/>
      <c r="H40" s="15"/>
      <c r="I40" s="18"/>
      <c r="J40" s="21"/>
      <c r="K40" s="104"/>
      <c r="L40" s="104"/>
      <c r="M40" s="104"/>
      <c r="N40" s="119"/>
      <c r="R40" s="128"/>
      <c r="S40" s="2" t="s">
        <v>31</v>
      </c>
      <c r="V40" s="31"/>
      <c r="W40" s="31"/>
    </row>
    <row r="41" spans="1:95" ht="12" customHeight="1">
      <c r="B41" s="43"/>
      <c r="C41" s="51"/>
      <c r="D41" s="60"/>
      <c r="E41" s="11" t="s">
        <v>84</v>
      </c>
      <c r="F41" s="72"/>
      <c r="G41" s="82"/>
      <c r="H41" s="16" t="s">
        <v>4</v>
      </c>
      <c r="I41" s="19">
        <v>1</v>
      </c>
      <c r="J41" s="22" t="s">
        <v>75</v>
      </c>
      <c r="K41" s="105">
        <v>534080</v>
      </c>
      <c r="L41" s="105">
        <f>ROUNDUP($I$41*$K$41,0)</f>
        <v>534080</v>
      </c>
      <c r="M41" s="105"/>
      <c r="N41" s="120"/>
      <c r="R41" s="4"/>
      <c r="W41" s="31"/>
      <c r="X41" s="5" t="s">
        <v>73</v>
      </c>
      <c r="Y41" s="5" t="s">
        <v>19</v>
      </c>
    </row>
    <row r="42" spans="1:95" ht="12" customHeight="1">
      <c r="B42" s="43"/>
      <c r="C42" s="51"/>
      <c r="D42" s="59" t="s">
        <v>66</v>
      </c>
      <c r="E42" s="10" t="s">
        <v>120</v>
      </c>
      <c r="G42" s="81"/>
      <c r="H42" s="15"/>
      <c r="I42" s="18"/>
      <c r="J42" s="21"/>
      <c r="K42" s="104"/>
      <c r="L42" s="104"/>
      <c r="M42" s="104"/>
      <c r="N42" s="119"/>
      <c r="R42" s="128"/>
      <c r="V42" s="31"/>
      <c r="W42" s="31"/>
    </row>
    <row r="43" spans="1:95" ht="12" customHeight="1">
      <c r="B43" s="43"/>
      <c r="C43" s="51"/>
      <c r="D43" s="60"/>
      <c r="E43" s="11" t="s">
        <v>297</v>
      </c>
      <c r="F43" s="72"/>
      <c r="G43" s="82"/>
      <c r="H43" s="16" t="s">
        <v>78</v>
      </c>
      <c r="I43" s="19">
        <v>1</v>
      </c>
      <c r="J43" s="22" t="s">
        <v>2</v>
      </c>
      <c r="K43" s="105"/>
      <c r="L43" s="105"/>
      <c r="M43" s="105"/>
      <c r="N43" s="120"/>
      <c r="R43" s="4"/>
      <c r="W43" s="31"/>
      <c r="X43" s="5" t="s">
        <v>16</v>
      </c>
    </row>
    <row r="44" spans="1:95" ht="12" customHeight="1">
      <c r="B44" s="43"/>
      <c r="C44" s="51"/>
      <c r="D44" s="59" t="s">
        <v>66</v>
      </c>
      <c r="E44" s="10" t="s">
        <v>275</v>
      </c>
      <c r="G44" s="81"/>
      <c r="H44" s="15"/>
      <c r="I44" s="18"/>
      <c r="J44" s="21"/>
      <c r="K44" s="104"/>
      <c r="L44" s="104"/>
      <c r="M44" s="104"/>
      <c r="N44" s="119"/>
      <c r="R44" s="128"/>
      <c r="V44" s="31"/>
      <c r="W44" s="31"/>
    </row>
    <row r="45" spans="1:95" ht="12" customHeight="1">
      <c r="B45" s="43"/>
      <c r="C45" s="51"/>
      <c r="D45" s="60"/>
      <c r="E45" s="11" t="s">
        <v>297</v>
      </c>
      <c r="F45" s="72"/>
      <c r="G45" s="82"/>
      <c r="H45" s="16" t="s">
        <v>81</v>
      </c>
      <c r="I45" s="19">
        <v>1</v>
      </c>
      <c r="J45" s="22" t="s">
        <v>85</v>
      </c>
      <c r="K45" s="105"/>
      <c r="L45" s="105"/>
      <c r="M45" s="105"/>
      <c r="N45" s="120"/>
      <c r="R45" s="4"/>
      <c r="W45" s="31"/>
      <c r="X45" s="5" t="s">
        <v>16</v>
      </c>
    </row>
    <row r="46" spans="1:95" ht="12" customHeight="1">
      <c r="B46" s="43"/>
      <c r="C46" s="51"/>
      <c r="D46" s="59" t="s">
        <v>66</v>
      </c>
      <c r="E46" s="10" t="s">
        <v>343</v>
      </c>
      <c r="G46" s="81"/>
      <c r="H46" s="15"/>
      <c r="I46" s="18"/>
      <c r="J46" s="21"/>
      <c r="K46" s="104"/>
      <c r="L46" s="104"/>
      <c r="M46" s="104"/>
      <c r="N46" s="119"/>
      <c r="R46" s="128"/>
      <c r="V46" s="31"/>
      <c r="W46" s="31"/>
    </row>
    <row r="47" spans="1:95" ht="12" customHeight="1">
      <c r="B47" s="43"/>
      <c r="C47" s="51"/>
      <c r="D47" s="60"/>
      <c r="E47" s="11" t="s">
        <v>297</v>
      </c>
      <c r="F47" s="72"/>
      <c r="G47" s="82"/>
      <c r="H47" s="16" t="s">
        <v>90</v>
      </c>
      <c r="I47" s="19">
        <v>1</v>
      </c>
      <c r="J47" s="22" t="s">
        <v>85</v>
      </c>
      <c r="K47" s="105"/>
      <c r="L47" s="105"/>
      <c r="M47" s="105"/>
      <c r="N47" s="120"/>
      <c r="R47" s="4"/>
      <c r="W47" s="31"/>
      <c r="X47" s="5" t="s">
        <v>16</v>
      </c>
    </row>
    <row r="48" spans="1:95" ht="12" customHeight="1">
      <c r="B48" s="43"/>
      <c r="C48" s="51"/>
      <c r="D48" s="59" t="s">
        <v>66</v>
      </c>
      <c r="E48" s="10" t="s">
        <v>344</v>
      </c>
      <c r="G48" s="81"/>
      <c r="H48" s="15"/>
      <c r="I48" s="18"/>
      <c r="J48" s="21"/>
      <c r="K48" s="104"/>
      <c r="L48" s="104"/>
      <c r="M48" s="104"/>
      <c r="N48" s="119"/>
      <c r="R48" s="128"/>
      <c r="V48" s="31"/>
      <c r="W48" s="31"/>
    </row>
    <row r="49" spans="2:24" ht="12" customHeight="1">
      <c r="B49" s="43"/>
      <c r="C49" s="51"/>
      <c r="D49" s="60"/>
      <c r="E49" s="11" t="s">
        <v>297</v>
      </c>
      <c r="F49" s="72"/>
      <c r="G49" s="82"/>
      <c r="H49" s="16" t="s">
        <v>83</v>
      </c>
      <c r="I49" s="19">
        <v>1</v>
      </c>
      <c r="J49" s="22" t="s">
        <v>85</v>
      </c>
      <c r="K49" s="105"/>
      <c r="L49" s="105"/>
      <c r="M49" s="105"/>
      <c r="N49" s="120"/>
      <c r="R49" s="4"/>
      <c r="W49" s="31"/>
      <c r="X49" s="5" t="s">
        <v>16</v>
      </c>
    </row>
    <row r="50" spans="2:24" ht="12" customHeight="1">
      <c r="B50" s="43"/>
      <c r="C50" s="51"/>
      <c r="D50" s="59" t="s">
        <v>66</v>
      </c>
      <c r="E50" s="10" t="s">
        <v>346</v>
      </c>
      <c r="G50" s="81"/>
      <c r="H50" s="15"/>
      <c r="I50" s="18"/>
      <c r="J50" s="21"/>
      <c r="K50" s="104"/>
      <c r="L50" s="104"/>
      <c r="M50" s="104"/>
      <c r="N50" s="119"/>
      <c r="R50" s="128"/>
      <c r="V50" s="31"/>
      <c r="W50" s="31"/>
    </row>
    <row r="51" spans="2:24" ht="12" customHeight="1">
      <c r="B51" s="43"/>
      <c r="C51" s="51"/>
      <c r="D51" s="60"/>
      <c r="E51" s="11" t="s">
        <v>297</v>
      </c>
      <c r="F51" s="72"/>
      <c r="G51" s="82"/>
      <c r="H51" s="16" t="s">
        <v>14</v>
      </c>
      <c r="I51" s="19">
        <v>1</v>
      </c>
      <c r="J51" s="22" t="s">
        <v>85</v>
      </c>
      <c r="K51" s="105"/>
      <c r="L51" s="105"/>
      <c r="M51" s="105"/>
      <c r="N51" s="120"/>
      <c r="R51" s="4"/>
      <c r="W51" s="31"/>
      <c r="X51" s="5" t="s">
        <v>16</v>
      </c>
    </row>
    <row r="52" spans="2:24" ht="12" customHeight="1">
      <c r="B52" s="43"/>
      <c r="C52" s="51"/>
      <c r="D52" s="59" t="s">
        <v>66</v>
      </c>
      <c r="E52" s="10" t="s">
        <v>347</v>
      </c>
      <c r="G52" s="81"/>
      <c r="H52" s="15"/>
      <c r="I52" s="18"/>
      <c r="J52" s="21"/>
      <c r="K52" s="104"/>
      <c r="L52" s="104"/>
      <c r="M52" s="104"/>
      <c r="N52" s="119"/>
      <c r="R52" s="128"/>
      <c r="V52" s="31"/>
      <c r="W52" s="31"/>
    </row>
    <row r="53" spans="2:24" ht="12" customHeight="1">
      <c r="B53" s="43"/>
      <c r="C53" s="51"/>
      <c r="D53" s="60"/>
      <c r="E53" s="11" t="s">
        <v>297</v>
      </c>
      <c r="F53" s="72"/>
      <c r="G53" s="82"/>
      <c r="H53" s="16" t="s">
        <v>59</v>
      </c>
      <c r="I53" s="19">
        <v>1</v>
      </c>
      <c r="J53" s="22" t="s">
        <v>85</v>
      </c>
      <c r="K53" s="105"/>
      <c r="L53" s="105"/>
      <c r="M53" s="105"/>
      <c r="N53" s="120"/>
      <c r="R53" s="4"/>
      <c r="W53" s="31"/>
      <c r="X53" s="5" t="s">
        <v>16</v>
      </c>
    </row>
    <row r="54" spans="2:24" ht="12" customHeight="1">
      <c r="B54" s="43"/>
      <c r="C54" s="51"/>
      <c r="D54" s="59" t="s">
        <v>66</v>
      </c>
      <c r="E54" s="10" t="s">
        <v>348</v>
      </c>
      <c r="G54" s="81"/>
      <c r="H54" s="15"/>
      <c r="I54" s="18"/>
      <c r="J54" s="21"/>
      <c r="K54" s="104"/>
      <c r="L54" s="104"/>
      <c r="M54" s="104"/>
      <c r="N54" s="119"/>
      <c r="R54" s="128"/>
      <c r="V54" s="31"/>
      <c r="W54" s="31"/>
    </row>
    <row r="55" spans="2:24" ht="12" customHeight="1">
      <c r="B55" s="43"/>
      <c r="C55" s="51"/>
      <c r="D55" s="60"/>
      <c r="E55" s="11" t="s">
        <v>297</v>
      </c>
      <c r="F55" s="72"/>
      <c r="G55" s="82"/>
      <c r="H55" s="16" t="s">
        <v>94</v>
      </c>
      <c r="I55" s="19">
        <v>2</v>
      </c>
      <c r="J55" s="22" t="s">
        <v>2</v>
      </c>
      <c r="K55" s="105"/>
      <c r="L55" s="105"/>
      <c r="M55" s="105"/>
      <c r="N55" s="120"/>
      <c r="R55" s="4"/>
      <c r="W55" s="31"/>
      <c r="X55" s="5" t="s">
        <v>16</v>
      </c>
    </row>
    <row r="56" spans="2:24" ht="12" customHeight="1">
      <c r="B56" s="43"/>
      <c r="C56" s="51"/>
      <c r="D56" s="59" t="s">
        <v>66</v>
      </c>
      <c r="E56" s="10" t="s">
        <v>350</v>
      </c>
      <c r="G56" s="81"/>
      <c r="H56" s="15"/>
      <c r="I56" s="18"/>
      <c r="J56" s="21"/>
      <c r="K56" s="104"/>
      <c r="L56" s="104"/>
      <c r="M56" s="104"/>
      <c r="N56" s="119"/>
      <c r="R56" s="128"/>
      <c r="V56" s="31"/>
      <c r="W56" s="31"/>
    </row>
    <row r="57" spans="2:24" ht="12" customHeight="1">
      <c r="B57" s="43"/>
      <c r="C57" s="51"/>
      <c r="D57" s="60"/>
      <c r="E57" s="11" t="s">
        <v>297</v>
      </c>
      <c r="F57" s="72"/>
      <c r="G57" s="82"/>
      <c r="H57" s="16" t="s">
        <v>25</v>
      </c>
      <c r="I57" s="19">
        <v>2</v>
      </c>
      <c r="J57" s="22" t="s">
        <v>85</v>
      </c>
      <c r="K57" s="105"/>
      <c r="L57" s="105"/>
      <c r="M57" s="105"/>
      <c r="N57" s="120"/>
      <c r="R57" s="4"/>
      <c r="W57" s="31"/>
      <c r="X57" s="5" t="s">
        <v>16</v>
      </c>
    </row>
    <row r="58" spans="2:24" ht="12" customHeight="1">
      <c r="B58" s="43"/>
      <c r="C58" s="51"/>
      <c r="D58" s="59" t="s">
        <v>66</v>
      </c>
      <c r="E58" s="10" t="s">
        <v>217</v>
      </c>
      <c r="G58" s="81"/>
      <c r="H58" s="15"/>
      <c r="I58" s="18"/>
      <c r="J58" s="21"/>
      <c r="K58" s="104"/>
      <c r="L58" s="104"/>
      <c r="M58" s="104"/>
      <c r="N58" s="119"/>
      <c r="R58" s="128"/>
      <c r="V58" s="31"/>
      <c r="W58" s="31"/>
    </row>
    <row r="59" spans="2:24" ht="12" customHeight="1">
      <c r="B59" s="43"/>
      <c r="C59" s="51"/>
      <c r="D59" s="60"/>
      <c r="E59" s="11" t="s">
        <v>297</v>
      </c>
      <c r="F59" s="72"/>
      <c r="G59" s="82"/>
      <c r="H59" s="16" t="s">
        <v>74</v>
      </c>
      <c r="I59" s="19">
        <v>2</v>
      </c>
      <c r="J59" s="22" t="s">
        <v>75</v>
      </c>
      <c r="K59" s="105"/>
      <c r="L59" s="105"/>
      <c r="M59" s="105"/>
      <c r="N59" s="120"/>
      <c r="R59" s="4"/>
      <c r="W59" s="31"/>
      <c r="X59" s="5" t="s">
        <v>16</v>
      </c>
    </row>
    <row r="60" spans="2:24" ht="12" customHeight="1">
      <c r="B60" s="43"/>
      <c r="C60" s="51"/>
      <c r="D60" s="59" t="s">
        <v>66</v>
      </c>
      <c r="E60" s="10" t="s">
        <v>273</v>
      </c>
      <c r="G60" s="81"/>
      <c r="H60" s="15"/>
      <c r="I60" s="18"/>
      <c r="J60" s="21"/>
      <c r="K60" s="104"/>
      <c r="L60" s="104"/>
      <c r="M60" s="104"/>
      <c r="N60" s="119"/>
      <c r="R60" s="128"/>
      <c r="V60" s="31"/>
      <c r="W60" s="31"/>
    </row>
    <row r="61" spans="2:24" ht="12" customHeight="1">
      <c r="B61" s="43"/>
      <c r="C61" s="51"/>
      <c r="D61" s="60"/>
      <c r="E61" s="11" t="s">
        <v>297</v>
      </c>
      <c r="F61" s="72"/>
      <c r="G61" s="82"/>
      <c r="H61" s="16" t="s">
        <v>96</v>
      </c>
      <c r="I61" s="19">
        <v>1</v>
      </c>
      <c r="J61" s="22"/>
      <c r="K61" s="105"/>
      <c r="L61" s="105"/>
      <c r="M61" s="105"/>
      <c r="N61" s="120"/>
      <c r="R61" s="4"/>
      <c r="W61" s="31"/>
      <c r="X61" s="5" t="s">
        <v>16</v>
      </c>
    </row>
    <row r="62" spans="2:24" ht="12" customHeight="1">
      <c r="B62" s="43"/>
      <c r="C62" s="51"/>
      <c r="D62" s="59" t="s">
        <v>66</v>
      </c>
      <c r="E62" s="10" t="s">
        <v>351</v>
      </c>
      <c r="G62" s="81"/>
      <c r="H62" s="15"/>
      <c r="I62" s="18"/>
      <c r="J62" s="21"/>
      <c r="K62" s="104"/>
      <c r="L62" s="104"/>
      <c r="M62" s="104"/>
      <c r="N62" s="119"/>
      <c r="R62" s="128"/>
      <c r="V62" s="31"/>
      <c r="W62" s="31"/>
    </row>
    <row r="63" spans="2:24" ht="12" customHeight="1">
      <c r="B63" s="43"/>
      <c r="C63" s="51"/>
      <c r="D63" s="60"/>
      <c r="E63" s="11" t="s">
        <v>297</v>
      </c>
      <c r="F63" s="72"/>
      <c r="G63" s="82"/>
      <c r="H63" s="16" t="s">
        <v>103</v>
      </c>
      <c r="I63" s="19">
        <v>1</v>
      </c>
      <c r="J63" s="22"/>
      <c r="K63" s="105"/>
      <c r="L63" s="105"/>
      <c r="M63" s="105"/>
      <c r="N63" s="120"/>
      <c r="R63" s="4"/>
      <c r="W63" s="31"/>
      <c r="X63" s="5" t="s">
        <v>16</v>
      </c>
    </row>
    <row r="64" spans="2:24" ht="12" customHeight="1">
      <c r="B64" s="43"/>
      <c r="C64" s="51"/>
      <c r="D64" s="59" t="s">
        <v>66</v>
      </c>
      <c r="E64" s="10" t="s">
        <v>352</v>
      </c>
      <c r="G64" s="81"/>
      <c r="H64" s="15"/>
      <c r="I64" s="18"/>
      <c r="J64" s="21"/>
      <c r="K64" s="104"/>
      <c r="L64" s="104"/>
      <c r="M64" s="104"/>
      <c r="N64" s="119"/>
      <c r="R64" s="128"/>
      <c r="V64" s="31"/>
      <c r="W64" s="31"/>
    </row>
    <row r="65" spans="1:95" ht="12" customHeight="1">
      <c r="B65" s="43"/>
      <c r="C65" s="51"/>
      <c r="D65" s="60"/>
      <c r="E65" s="11" t="s">
        <v>297</v>
      </c>
      <c r="F65" s="72"/>
      <c r="G65" s="82"/>
      <c r="H65" s="16" t="s">
        <v>38</v>
      </c>
      <c r="I65" s="19">
        <v>2</v>
      </c>
      <c r="J65" s="22"/>
      <c r="K65" s="105"/>
      <c r="L65" s="105"/>
      <c r="M65" s="105"/>
      <c r="N65" s="120"/>
      <c r="R65" s="4"/>
      <c r="W65" s="31"/>
      <c r="X65" s="5" t="s">
        <v>16</v>
      </c>
    </row>
    <row r="66" spans="1:95" ht="12" customHeight="1">
      <c r="B66" s="43"/>
      <c r="C66" s="51">
        <v>5</v>
      </c>
      <c r="D66" s="59" t="s">
        <v>88</v>
      </c>
      <c r="E66" s="10" t="s">
        <v>353</v>
      </c>
      <c r="G66" s="81"/>
      <c r="H66" s="15"/>
      <c r="I66" s="18"/>
      <c r="J66" s="21"/>
      <c r="K66" s="104"/>
      <c r="L66" s="104"/>
      <c r="M66" s="104"/>
      <c r="N66" s="119"/>
      <c r="R66" s="128"/>
      <c r="S66" s="2" t="s">
        <v>31</v>
      </c>
      <c r="V66" s="31"/>
      <c r="W66" s="31"/>
    </row>
    <row r="67" spans="1:95" ht="12" customHeight="1">
      <c r="B67" s="43"/>
      <c r="C67" s="51"/>
      <c r="D67" s="60"/>
      <c r="E67" s="11" t="s">
        <v>101</v>
      </c>
      <c r="F67" s="72"/>
      <c r="G67" s="82"/>
      <c r="H67" s="16" t="s">
        <v>105</v>
      </c>
      <c r="I67" s="19">
        <v>2</v>
      </c>
      <c r="J67" s="22" t="s">
        <v>77</v>
      </c>
      <c r="K67" s="105">
        <v>8780</v>
      </c>
      <c r="L67" s="105">
        <f>ROUNDUP($I$67*$K$67,0)</f>
        <v>17560</v>
      </c>
      <c r="M67" s="105">
        <v>8780</v>
      </c>
      <c r="N67" s="120"/>
      <c r="R67" s="4"/>
      <c r="W67" s="31"/>
      <c r="X67" s="5" t="s">
        <v>29</v>
      </c>
      <c r="Y67" s="5" t="s">
        <v>36</v>
      </c>
      <c r="AD67" s="31" t="s">
        <v>35</v>
      </c>
    </row>
    <row r="68" spans="1:95" ht="12" customHeight="1">
      <c r="B68" s="43"/>
      <c r="C68" s="51">
        <v>6</v>
      </c>
      <c r="D68" s="59" t="s">
        <v>91</v>
      </c>
      <c r="E68" s="10" t="s">
        <v>161</v>
      </c>
      <c r="G68" s="81"/>
      <c r="H68" s="15"/>
      <c r="I68" s="18"/>
      <c r="J68" s="21"/>
      <c r="K68" s="104"/>
      <c r="L68" s="104"/>
      <c r="M68" s="104"/>
      <c r="N68" s="119"/>
      <c r="R68" s="128"/>
      <c r="S68" s="2" t="s">
        <v>31</v>
      </c>
      <c r="V68" s="31"/>
      <c r="W68" s="31"/>
    </row>
    <row r="69" spans="1:95" ht="12" customHeight="1">
      <c r="B69" s="43"/>
      <c r="C69" s="51"/>
      <c r="D69" s="60"/>
      <c r="E69" s="11" t="s">
        <v>170</v>
      </c>
      <c r="F69" s="72"/>
      <c r="G69" s="82"/>
      <c r="H69" s="16" t="s">
        <v>107</v>
      </c>
      <c r="I69" s="19">
        <v>1</v>
      </c>
      <c r="J69" s="22" t="s">
        <v>75</v>
      </c>
      <c r="K69" s="105">
        <v>63800</v>
      </c>
      <c r="L69" s="105">
        <f>ROUNDUP($I$69*$K$69,0)</f>
        <v>63800</v>
      </c>
      <c r="M69" s="105">
        <v>63800</v>
      </c>
      <c r="N69" s="120"/>
      <c r="R69" s="4"/>
      <c r="W69" s="31"/>
      <c r="X69" s="5" t="s">
        <v>106</v>
      </c>
      <c r="Y69" s="5" t="s">
        <v>36</v>
      </c>
      <c r="AD69" s="31" t="s">
        <v>35</v>
      </c>
    </row>
    <row r="70" spans="1:95" ht="12" customHeight="1">
      <c r="B70" s="43"/>
      <c r="C70" s="51">
        <v>7</v>
      </c>
      <c r="D70" s="59" t="s">
        <v>80</v>
      </c>
      <c r="E70" s="10" t="s">
        <v>215</v>
      </c>
      <c r="G70" s="81"/>
      <c r="H70" s="15"/>
      <c r="I70" s="18"/>
      <c r="J70" s="21"/>
      <c r="K70" s="104"/>
      <c r="L70" s="104"/>
      <c r="M70" s="104"/>
      <c r="N70" s="119"/>
      <c r="R70" s="128"/>
      <c r="S70" s="2" t="s">
        <v>31</v>
      </c>
      <c r="V70" s="31"/>
      <c r="W70" s="31"/>
    </row>
    <row r="71" spans="1:95" ht="12" customHeight="1">
      <c r="B71" s="43"/>
      <c r="C71" s="51"/>
      <c r="D71" s="60"/>
      <c r="E71" s="11" t="s">
        <v>170</v>
      </c>
      <c r="F71" s="72"/>
      <c r="G71" s="82"/>
      <c r="H71" s="16" t="s">
        <v>109</v>
      </c>
      <c r="I71" s="19">
        <v>1</v>
      </c>
      <c r="J71" s="22" t="s">
        <v>75</v>
      </c>
      <c r="K71" s="105">
        <v>81300</v>
      </c>
      <c r="L71" s="105">
        <f>ROUNDUP($I$71*$K$71,0)</f>
        <v>81300</v>
      </c>
      <c r="M71" s="105">
        <v>81300</v>
      </c>
      <c r="N71" s="120"/>
      <c r="R71" s="4"/>
      <c r="S71" s="2" t="s">
        <v>111</v>
      </c>
      <c r="W71" s="31"/>
      <c r="X71" s="5" t="s">
        <v>106</v>
      </c>
      <c r="Y71" s="5" t="s">
        <v>36</v>
      </c>
      <c r="AD71" s="31" t="s">
        <v>34</v>
      </c>
      <c r="AE71" s="31" t="s">
        <v>34</v>
      </c>
    </row>
    <row r="72" spans="1:95" ht="12" customHeight="1">
      <c r="B72" s="43"/>
      <c r="C72" s="51">
        <v>8</v>
      </c>
      <c r="D72" s="59" t="s">
        <v>92</v>
      </c>
      <c r="E72" s="10" t="s">
        <v>12</v>
      </c>
      <c r="G72" s="81"/>
      <c r="H72" s="15"/>
      <c r="I72" s="18"/>
      <c r="J72" s="21"/>
      <c r="K72" s="104"/>
      <c r="L72" s="104"/>
      <c r="M72" s="104"/>
      <c r="N72" s="119"/>
      <c r="R72" s="128"/>
      <c r="S72" s="2" t="s">
        <v>31</v>
      </c>
      <c r="V72" s="31"/>
      <c r="W72" s="31"/>
    </row>
    <row r="73" spans="1:95" ht="12" customHeight="1">
      <c r="B73" s="43"/>
      <c r="C73" s="51"/>
      <c r="D73" s="60"/>
      <c r="E73" s="11" t="s">
        <v>298</v>
      </c>
      <c r="F73" s="72"/>
      <c r="G73" s="82"/>
      <c r="H73" s="16" t="s">
        <v>114</v>
      </c>
      <c r="I73" s="19">
        <v>2</v>
      </c>
      <c r="J73" s="22" t="s">
        <v>77</v>
      </c>
      <c r="K73" s="105">
        <v>24400</v>
      </c>
      <c r="L73" s="105">
        <f>ROUNDUP($I$73*$K$73,0)</f>
        <v>48800</v>
      </c>
      <c r="M73" s="105">
        <v>24400</v>
      </c>
      <c r="N73" s="120"/>
      <c r="R73" s="4"/>
      <c r="W73" s="31"/>
      <c r="X73" s="5" t="s">
        <v>112</v>
      </c>
      <c r="Y73" s="5" t="s">
        <v>113</v>
      </c>
      <c r="AD73" s="31" t="s">
        <v>35</v>
      </c>
    </row>
    <row r="74" spans="1:95" ht="12" customHeight="1">
      <c r="B74" s="43"/>
      <c r="C74" s="51">
        <v>9</v>
      </c>
      <c r="D74" s="59" t="s">
        <v>42</v>
      </c>
      <c r="E74" s="10" t="s">
        <v>354</v>
      </c>
      <c r="G74" s="81"/>
      <c r="H74" s="15"/>
      <c r="I74" s="18"/>
      <c r="J74" s="21"/>
      <c r="K74" s="104"/>
      <c r="L74" s="104"/>
      <c r="M74" s="104"/>
      <c r="N74" s="119"/>
      <c r="R74" s="128"/>
      <c r="S74" s="2" t="s">
        <v>31</v>
      </c>
      <c r="V74" s="31"/>
      <c r="W74" s="31"/>
    </row>
    <row r="75" spans="1:95" s="30" customFormat="1" ht="12" customHeight="1">
      <c r="A75" s="24"/>
      <c r="B75" s="43"/>
      <c r="C75" s="52"/>
      <c r="D75" s="61"/>
      <c r="E75" s="12" t="s">
        <v>65</v>
      </c>
      <c r="F75" s="73"/>
      <c r="G75" s="83"/>
      <c r="H75" s="17" t="s">
        <v>121</v>
      </c>
      <c r="I75" s="20">
        <v>1</v>
      </c>
      <c r="J75" s="23" t="s">
        <v>77</v>
      </c>
      <c r="K75" s="106">
        <v>8030</v>
      </c>
      <c r="L75" s="106">
        <f>ROUNDUP($I$75*$K$75,0)</f>
        <v>8030</v>
      </c>
      <c r="M75" s="106">
        <v>8030</v>
      </c>
      <c r="N75" s="121"/>
      <c r="O75" s="5"/>
      <c r="P75" s="25"/>
      <c r="Q75" s="25"/>
      <c r="R75" s="4"/>
      <c r="S75" s="2"/>
      <c r="T75" s="5"/>
      <c r="U75" s="5"/>
      <c r="V75" s="5"/>
      <c r="W75" s="31"/>
      <c r="X75" s="5" t="s">
        <v>115</v>
      </c>
      <c r="Y75" s="5" t="s">
        <v>119</v>
      </c>
      <c r="Z75" s="5"/>
      <c r="AA75" s="29"/>
      <c r="AD75" s="31" t="s">
        <v>35</v>
      </c>
      <c r="AE75" s="31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</row>
    <row r="76" spans="1:95" s="6" customFormat="1" ht="15" customHeight="1">
      <c r="A76" s="6"/>
      <c r="M76" s="117" t="s">
        <v>24</v>
      </c>
      <c r="N76" s="117"/>
      <c r="O76" s="6"/>
      <c r="T76" s="6"/>
      <c r="U76" s="6"/>
      <c r="V76" s="6"/>
      <c r="W76" s="6"/>
      <c r="X76" s="6"/>
      <c r="Y76" s="6"/>
      <c r="Z76" s="6"/>
      <c r="AA76" s="131"/>
      <c r="AB76" s="133"/>
      <c r="AC76" s="133"/>
      <c r="AD76" s="101"/>
      <c r="AE76" s="101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</row>
    <row r="77" spans="1:95" s="7" customFormat="1" ht="15" customHeight="1">
      <c r="A77" s="7"/>
      <c r="B77" s="39" t="s">
        <v>18</v>
      </c>
      <c r="C77" s="47" t="s">
        <v>269</v>
      </c>
      <c r="D77" s="58" t="s">
        <v>270</v>
      </c>
      <c r="E77" s="9" t="s">
        <v>72</v>
      </c>
      <c r="F77" s="71"/>
      <c r="G77" s="80"/>
      <c r="H77" s="14" t="s">
        <v>0</v>
      </c>
      <c r="I77" s="14" t="s">
        <v>1</v>
      </c>
      <c r="J77" s="14" t="s">
        <v>6</v>
      </c>
      <c r="K77" s="14" t="s">
        <v>27</v>
      </c>
      <c r="L77" s="14" t="s">
        <v>26</v>
      </c>
      <c r="M77" s="14" t="s">
        <v>11</v>
      </c>
      <c r="N77" s="118" t="s">
        <v>20</v>
      </c>
      <c r="P77" s="127" t="s">
        <v>280</v>
      </c>
      <c r="Q77" s="127" t="s">
        <v>22</v>
      </c>
      <c r="R77" s="118" t="s">
        <v>129</v>
      </c>
      <c r="S77" s="118" t="s">
        <v>272</v>
      </c>
      <c r="T77" s="7"/>
      <c r="U77" s="7"/>
      <c r="V77" s="130" t="s">
        <v>33</v>
      </c>
      <c r="W77" s="130" t="s">
        <v>67</v>
      </c>
      <c r="X77" s="130"/>
      <c r="Y77" s="130"/>
      <c r="Z77" s="130"/>
      <c r="AA77" s="132"/>
      <c r="AB77" s="134"/>
      <c r="AC77" s="135"/>
      <c r="AD77" s="136"/>
      <c r="AE77" s="136"/>
      <c r="AF77" s="13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</row>
    <row r="78" spans="1:95" s="30" customFormat="1" ht="12" customHeight="1">
      <c r="A78" s="24"/>
      <c r="B78" s="43"/>
      <c r="C78" s="51">
        <v>10</v>
      </c>
      <c r="D78" s="59" t="s">
        <v>97</v>
      </c>
      <c r="E78" s="10" t="s">
        <v>234</v>
      </c>
      <c r="F78" s="26"/>
      <c r="G78" s="81"/>
      <c r="H78" s="15"/>
      <c r="I78" s="18"/>
      <c r="J78" s="21"/>
      <c r="K78" s="104"/>
      <c r="L78" s="104"/>
      <c r="M78" s="104"/>
      <c r="N78" s="119"/>
      <c r="O78" s="5"/>
      <c r="P78" s="25"/>
      <c r="Q78" s="25"/>
      <c r="R78" s="128"/>
      <c r="S78" s="2" t="s">
        <v>31</v>
      </c>
      <c r="T78" s="5"/>
      <c r="U78" s="5"/>
      <c r="V78" s="31"/>
      <c r="W78" s="31"/>
      <c r="X78" s="5"/>
      <c r="Y78" s="5"/>
      <c r="Z78" s="5"/>
      <c r="AA78" s="29"/>
      <c r="AD78" s="31"/>
      <c r="AE78" s="31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</row>
    <row r="79" spans="1:95" s="30" customFormat="1" ht="12" customHeight="1">
      <c r="A79" s="24"/>
      <c r="B79" s="43"/>
      <c r="C79" s="51"/>
      <c r="D79" s="60"/>
      <c r="E79" s="11" t="s">
        <v>299</v>
      </c>
      <c r="F79" s="72"/>
      <c r="G79" s="82"/>
      <c r="H79" s="16" t="s">
        <v>44</v>
      </c>
      <c r="I79" s="19">
        <v>2</v>
      </c>
      <c r="J79" s="22" t="s">
        <v>122</v>
      </c>
      <c r="K79" s="105">
        <v>55900</v>
      </c>
      <c r="L79" s="105">
        <f>ROUNDUP($I$79*$K$79,0)</f>
        <v>111800</v>
      </c>
      <c r="M79" s="105">
        <v>55900</v>
      </c>
      <c r="N79" s="120"/>
      <c r="O79" s="5"/>
      <c r="P79" s="25"/>
      <c r="Q79" s="25"/>
      <c r="R79" s="4"/>
      <c r="S79" s="2"/>
      <c r="T79" s="5"/>
      <c r="U79" s="5"/>
      <c r="V79" s="5"/>
      <c r="W79" s="31"/>
      <c r="X79" s="5" t="s">
        <v>10</v>
      </c>
      <c r="Y79" s="5" t="s">
        <v>70</v>
      </c>
      <c r="Z79" s="5"/>
      <c r="AA79" s="29"/>
      <c r="AD79" s="31" t="s">
        <v>34</v>
      </c>
      <c r="AE79" s="31" t="s">
        <v>34</v>
      </c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</row>
    <row r="80" spans="1:95" s="30" customFormat="1" ht="12" customHeight="1">
      <c r="A80" s="24"/>
      <c r="B80" s="43"/>
      <c r="C80" s="51">
        <v>11</v>
      </c>
      <c r="D80" s="59" t="s">
        <v>98</v>
      </c>
      <c r="E80" s="10" t="s">
        <v>356</v>
      </c>
      <c r="F80" s="26"/>
      <c r="G80" s="81"/>
      <c r="H80" s="15"/>
      <c r="I80" s="18"/>
      <c r="J80" s="21"/>
      <c r="K80" s="104"/>
      <c r="L80" s="104"/>
      <c r="M80" s="104"/>
      <c r="N80" s="119"/>
      <c r="O80" s="5"/>
      <c r="P80" s="25"/>
      <c r="Q80" s="25"/>
      <c r="R80" s="128"/>
      <c r="S80" s="2" t="s">
        <v>31</v>
      </c>
      <c r="T80" s="5"/>
      <c r="U80" s="5"/>
      <c r="V80" s="31"/>
      <c r="W80" s="31"/>
      <c r="X80" s="5"/>
      <c r="Y80" s="5"/>
      <c r="Z80" s="5"/>
      <c r="AA80" s="29"/>
      <c r="AD80" s="31"/>
      <c r="AE80" s="31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</row>
    <row r="81" spans="1:95" s="30" customFormat="1" ht="12" customHeight="1">
      <c r="A81" s="24"/>
      <c r="B81" s="43"/>
      <c r="C81" s="51"/>
      <c r="D81" s="60"/>
      <c r="E81" s="11" t="s">
        <v>297</v>
      </c>
      <c r="F81" s="72"/>
      <c r="G81" s="82"/>
      <c r="H81" s="16" t="s">
        <v>124</v>
      </c>
      <c r="I81" s="19">
        <v>1</v>
      </c>
      <c r="J81" s="22" t="s">
        <v>126</v>
      </c>
      <c r="K81" s="105">
        <v>55000</v>
      </c>
      <c r="L81" s="105">
        <f>ROUNDUP($I$81*$K$81,0)</f>
        <v>55000</v>
      </c>
      <c r="M81" s="105"/>
      <c r="N81" s="120"/>
      <c r="O81" s="5"/>
      <c r="P81" s="25"/>
      <c r="Q81" s="25"/>
      <c r="R81" s="4"/>
      <c r="S81" s="2"/>
      <c r="T81" s="5"/>
      <c r="U81" s="5"/>
      <c r="V81" s="5"/>
      <c r="W81" s="31"/>
      <c r="X81" s="5" t="s">
        <v>16</v>
      </c>
      <c r="Y81" s="5"/>
      <c r="Z81" s="5"/>
      <c r="AA81" s="29"/>
      <c r="AD81" s="31"/>
      <c r="AE81" s="31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</row>
    <row r="82" spans="1:95" s="30" customFormat="1" ht="12" customHeight="1">
      <c r="A82" s="24"/>
      <c r="B82" s="43"/>
      <c r="C82" s="51"/>
      <c r="D82" s="59"/>
      <c r="E82" s="10"/>
      <c r="F82" s="26"/>
      <c r="G82" s="81"/>
      <c r="H82" s="15"/>
      <c r="I82" s="18"/>
      <c r="J82" s="21"/>
      <c r="K82" s="107"/>
      <c r="L82" s="104"/>
      <c r="M82" s="104"/>
      <c r="N82" s="119"/>
      <c r="O82" s="5"/>
      <c r="P82" s="25"/>
      <c r="Q82" s="25"/>
      <c r="R82" s="128"/>
      <c r="S82" s="2"/>
      <c r="T82" s="5"/>
      <c r="U82" s="5"/>
      <c r="V82" s="31"/>
      <c r="W82" s="31"/>
      <c r="X82" s="5"/>
      <c r="Y82" s="5"/>
      <c r="Z82" s="5"/>
      <c r="AA82" s="29"/>
      <c r="AD82" s="31"/>
      <c r="AE82" s="31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</row>
    <row r="83" spans="1:95" s="30" customFormat="1" ht="12" customHeight="1">
      <c r="A83" s="24"/>
      <c r="B83" s="41"/>
      <c r="C83" s="49"/>
      <c r="D83" s="60"/>
      <c r="E83" s="11"/>
      <c r="F83" s="72"/>
      <c r="G83" s="82"/>
      <c r="H83" s="16"/>
      <c r="I83" s="19"/>
      <c r="J83" s="22"/>
      <c r="K83" s="108" t="s">
        <v>236</v>
      </c>
      <c r="L83" s="105">
        <f>IF(COUNTIF($K39:$K82,"【金額小計】")=0,SUM($L39:$L82),SUMIF($K39:$K82,"【金額小計】",$L39:$L82)+SUMIF($K39:$K82,"【出精値引】",$L39:$L82))</f>
        <v>920370</v>
      </c>
      <c r="M83" s="105"/>
      <c r="N83" s="120"/>
      <c r="O83" s="5"/>
      <c r="P83" s="25"/>
      <c r="Q83" s="25"/>
      <c r="R83" s="4"/>
      <c r="S83" s="2"/>
      <c r="T83" s="5"/>
      <c r="U83" s="5"/>
      <c r="V83" s="5"/>
      <c r="W83" s="31"/>
      <c r="X83" s="5"/>
      <c r="Y83" s="5"/>
      <c r="Z83" s="5"/>
      <c r="AA83" s="29"/>
      <c r="AD83" s="31"/>
      <c r="AE83" s="31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</row>
    <row r="84" spans="1:95" s="30" customFormat="1" ht="12" customHeight="1">
      <c r="A84" s="24"/>
      <c r="B84" s="42" t="s">
        <v>357</v>
      </c>
      <c r="C84" s="50">
        <v>12</v>
      </c>
      <c r="D84" s="59"/>
      <c r="E84" s="10" t="s">
        <v>358</v>
      </c>
      <c r="F84" s="26"/>
      <c r="G84" s="81"/>
      <c r="H84" s="15"/>
      <c r="I84" s="18"/>
      <c r="J84" s="21"/>
      <c r="K84" s="104"/>
      <c r="L84" s="104"/>
      <c r="M84" s="104"/>
      <c r="N84" s="119"/>
      <c r="O84" s="5"/>
      <c r="P84" s="25"/>
      <c r="Q84" s="25" t="s">
        <v>8</v>
      </c>
      <c r="R84" s="128"/>
      <c r="S84" s="2"/>
      <c r="T84" s="5"/>
      <c r="U84" s="5"/>
      <c r="V84" s="31"/>
      <c r="W84" s="31"/>
      <c r="X84" s="5"/>
      <c r="Y84" s="5"/>
      <c r="Z84" s="5"/>
      <c r="AA84" s="29"/>
      <c r="AD84" s="31"/>
      <c r="AE84" s="31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</row>
    <row r="85" spans="1:95" s="30" customFormat="1" ht="12" customHeight="1">
      <c r="A85" s="24"/>
      <c r="B85" s="43"/>
      <c r="C85" s="51"/>
      <c r="D85" s="60"/>
      <c r="E85" s="11"/>
      <c r="F85" s="72"/>
      <c r="G85" s="82"/>
      <c r="H85" s="16"/>
      <c r="I85" s="19"/>
      <c r="J85" s="22"/>
      <c r="K85" s="105"/>
      <c r="L85" s="105"/>
      <c r="M85" s="105"/>
      <c r="N85" s="120"/>
      <c r="O85" s="5"/>
      <c r="P85" s="25"/>
      <c r="Q85" s="25"/>
      <c r="R85" s="4"/>
      <c r="S85" s="2"/>
      <c r="T85" s="5"/>
      <c r="U85" s="5"/>
      <c r="V85" s="5"/>
      <c r="W85" s="31"/>
      <c r="X85" s="5"/>
      <c r="Y85" s="5"/>
      <c r="Z85" s="5"/>
      <c r="AA85" s="29"/>
      <c r="AD85" s="31" t="s">
        <v>71</v>
      </c>
      <c r="AE85" s="31" t="s">
        <v>71</v>
      </c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</row>
    <row r="86" spans="1:95" s="30" customFormat="1" ht="12" customHeight="1">
      <c r="A86" s="24"/>
      <c r="B86" s="43"/>
      <c r="C86" s="51">
        <v>13</v>
      </c>
      <c r="D86" s="59" t="s">
        <v>66</v>
      </c>
      <c r="E86" s="10" t="s">
        <v>23</v>
      </c>
      <c r="F86" s="26"/>
      <c r="G86" s="81"/>
      <c r="H86" s="15"/>
      <c r="I86" s="18"/>
      <c r="J86" s="21"/>
      <c r="K86" s="104"/>
      <c r="L86" s="104"/>
      <c r="M86" s="104"/>
      <c r="N86" s="119"/>
      <c r="O86" s="5"/>
      <c r="P86" s="25"/>
      <c r="Q86" s="25"/>
      <c r="R86" s="128"/>
      <c r="S86" s="2" t="s">
        <v>31</v>
      </c>
      <c r="T86" s="5"/>
      <c r="U86" s="5"/>
      <c r="V86" s="31"/>
      <c r="W86" s="31"/>
      <c r="X86" s="5"/>
      <c r="Y86" s="5"/>
      <c r="Z86" s="5"/>
      <c r="AA86" s="29"/>
      <c r="AD86" s="31"/>
      <c r="AE86" s="31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</row>
    <row r="87" spans="1:95" s="30" customFormat="1" ht="12" customHeight="1">
      <c r="A87" s="24"/>
      <c r="B87" s="43"/>
      <c r="C87" s="51"/>
      <c r="D87" s="60"/>
      <c r="E87" s="11" t="s">
        <v>159</v>
      </c>
      <c r="F87" s="72"/>
      <c r="G87" s="82"/>
      <c r="H87" s="16" t="s">
        <v>130</v>
      </c>
      <c r="I87" s="19">
        <v>1</v>
      </c>
      <c r="J87" s="22" t="s">
        <v>75</v>
      </c>
      <c r="K87" s="105">
        <v>66950</v>
      </c>
      <c r="L87" s="105">
        <f>ROUNDUP($I$87*$K$87,0)</f>
        <v>66950</v>
      </c>
      <c r="M87" s="105">
        <v>66950</v>
      </c>
      <c r="N87" s="120"/>
      <c r="O87" s="5"/>
      <c r="P87" s="25"/>
      <c r="Q87" s="25"/>
      <c r="R87" s="4"/>
      <c r="S87" s="2"/>
      <c r="T87" s="5"/>
      <c r="U87" s="5"/>
      <c r="V87" s="5"/>
      <c r="W87" s="31"/>
      <c r="X87" s="5" t="s">
        <v>128</v>
      </c>
      <c r="Y87" s="5"/>
      <c r="Z87" s="5"/>
      <c r="AA87" s="29"/>
      <c r="AD87" s="31" t="s">
        <v>34</v>
      </c>
      <c r="AE87" s="31" t="s">
        <v>34</v>
      </c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</row>
    <row r="88" spans="1:95" s="30" customFormat="1" ht="12" customHeight="1">
      <c r="A88" s="24"/>
      <c r="B88" s="43"/>
      <c r="C88" s="51">
        <v>14</v>
      </c>
      <c r="D88" s="59" t="s">
        <v>88</v>
      </c>
      <c r="E88" s="10" t="s">
        <v>323</v>
      </c>
      <c r="F88" s="26"/>
      <c r="G88" s="81"/>
      <c r="H88" s="15"/>
      <c r="I88" s="18"/>
      <c r="J88" s="21"/>
      <c r="K88" s="104"/>
      <c r="L88" s="104"/>
      <c r="M88" s="104"/>
      <c r="N88" s="119"/>
      <c r="O88" s="5"/>
      <c r="P88" s="25"/>
      <c r="Q88" s="25"/>
      <c r="R88" s="128"/>
      <c r="S88" s="2" t="s">
        <v>31</v>
      </c>
      <c r="T88" s="5"/>
      <c r="U88" s="5"/>
      <c r="V88" s="31"/>
      <c r="W88" s="31"/>
      <c r="X88" s="5"/>
      <c r="Y88" s="5"/>
      <c r="Z88" s="5"/>
      <c r="AA88" s="29"/>
      <c r="AD88" s="31"/>
      <c r="AE88" s="31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</row>
    <row r="89" spans="1:95" s="30" customFormat="1" ht="12" customHeight="1">
      <c r="A89" s="24"/>
      <c r="B89" s="43"/>
      <c r="C89" s="51"/>
      <c r="D89" s="60"/>
      <c r="E89" s="11" t="s">
        <v>159</v>
      </c>
      <c r="F89" s="72"/>
      <c r="G89" s="82"/>
      <c r="H89" s="16" t="s">
        <v>132</v>
      </c>
      <c r="I89" s="19">
        <v>1</v>
      </c>
      <c r="J89" s="22" t="s">
        <v>75</v>
      </c>
      <c r="K89" s="105">
        <v>51650</v>
      </c>
      <c r="L89" s="105">
        <f>ROUNDUP($I$89*$K$89,0)</f>
        <v>51650</v>
      </c>
      <c r="M89" s="105">
        <v>51650</v>
      </c>
      <c r="N89" s="120"/>
      <c r="O89" s="5"/>
      <c r="P89" s="25"/>
      <c r="Q89" s="25"/>
      <c r="R89" s="4"/>
      <c r="S89" s="2"/>
      <c r="T89" s="5"/>
      <c r="U89" s="5"/>
      <c r="V89" s="5"/>
      <c r="W89" s="31"/>
      <c r="X89" s="5" t="s">
        <v>128</v>
      </c>
      <c r="Y89" s="5"/>
      <c r="Z89" s="5"/>
      <c r="AA89" s="29"/>
      <c r="AD89" s="31" t="s">
        <v>34</v>
      </c>
      <c r="AE89" s="31" t="s">
        <v>34</v>
      </c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</row>
    <row r="90" spans="1:95" s="30" customFormat="1" ht="12" customHeight="1">
      <c r="A90" s="24"/>
      <c r="B90" s="43"/>
      <c r="C90" s="51">
        <v>15</v>
      </c>
      <c r="D90" s="59" t="s">
        <v>91</v>
      </c>
      <c r="E90" s="10" t="s">
        <v>359</v>
      </c>
      <c r="F90" s="26"/>
      <c r="G90" s="81"/>
      <c r="H90" s="15"/>
      <c r="I90" s="18"/>
      <c r="J90" s="21"/>
      <c r="K90" s="104"/>
      <c r="L90" s="104"/>
      <c r="M90" s="104"/>
      <c r="N90" s="119"/>
      <c r="O90" s="5"/>
      <c r="P90" s="25"/>
      <c r="Q90" s="25"/>
      <c r="R90" s="128"/>
      <c r="S90" s="2" t="s">
        <v>31</v>
      </c>
      <c r="T90" s="5"/>
      <c r="U90" s="5"/>
      <c r="V90" s="31"/>
      <c r="W90" s="31"/>
      <c r="X90" s="5"/>
      <c r="Y90" s="5"/>
      <c r="Z90" s="5"/>
      <c r="AA90" s="29"/>
      <c r="AD90" s="31"/>
      <c r="AE90" s="31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</row>
    <row r="91" spans="1:95" s="30" customFormat="1" ht="12" customHeight="1">
      <c r="A91" s="24"/>
      <c r="B91" s="43"/>
      <c r="C91" s="51"/>
      <c r="D91" s="60"/>
      <c r="E91" s="11" t="s">
        <v>297</v>
      </c>
      <c r="F91" s="72"/>
      <c r="G91" s="82"/>
      <c r="H91" s="16" t="s">
        <v>134</v>
      </c>
      <c r="I91" s="19">
        <v>2</v>
      </c>
      <c r="J91" s="22" t="s">
        <v>77</v>
      </c>
      <c r="K91" s="105">
        <v>11000</v>
      </c>
      <c r="L91" s="105">
        <f>ROUNDUP($I$91*$K$91,0)</f>
        <v>22000</v>
      </c>
      <c r="M91" s="105">
        <v>11000</v>
      </c>
      <c r="N91" s="120"/>
      <c r="O91" s="5"/>
      <c r="P91" s="25"/>
      <c r="Q91" s="25"/>
      <c r="R91" s="4"/>
      <c r="S91" s="2"/>
      <c r="T91" s="5"/>
      <c r="U91" s="5"/>
      <c r="V91" s="5"/>
      <c r="W91" s="31"/>
      <c r="X91" s="5" t="s">
        <v>16</v>
      </c>
      <c r="Y91" s="5"/>
      <c r="Z91" s="5"/>
      <c r="AA91" s="29"/>
      <c r="AD91" s="31" t="s">
        <v>34</v>
      </c>
      <c r="AE91" s="31" t="s">
        <v>34</v>
      </c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</row>
    <row r="92" spans="1:95" s="30" customFormat="1" ht="12" customHeight="1">
      <c r="A92" s="24"/>
      <c r="B92" s="43"/>
      <c r="C92" s="51">
        <v>16</v>
      </c>
      <c r="D92" s="59" t="s">
        <v>80</v>
      </c>
      <c r="E92" s="10" t="s">
        <v>361</v>
      </c>
      <c r="F92" s="26"/>
      <c r="G92" s="81"/>
      <c r="H92" s="15"/>
      <c r="I92" s="18"/>
      <c r="J92" s="21"/>
      <c r="K92" s="104"/>
      <c r="L92" s="104"/>
      <c r="M92" s="104"/>
      <c r="N92" s="119"/>
      <c r="O92" s="5"/>
      <c r="P92" s="25"/>
      <c r="Q92" s="25"/>
      <c r="R92" s="128"/>
      <c r="S92" s="2" t="s">
        <v>31</v>
      </c>
      <c r="T92" s="5"/>
      <c r="U92" s="5"/>
      <c r="V92" s="31"/>
      <c r="W92" s="31"/>
      <c r="X92" s="5"/>
      <c r="Y92" s="5"/>
      <c r="Z92" s="5"/>
      <c r="AA92" s="29"/>
      <c r="AD92" s="31"/>
      <c r="AE92" s="31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</row>
    <row r="93" spans="1:95" s="30" customFormat="1" ht="12" customHeight="1">
      <c r="A93" s="24"/>
      <c r="B93" s="43"/>
      <c r="C93" s="51"/>
      <c r="D93" s="60"/>
      <c r="E93" s="11" t="s">
        <v>300</v>
      </c>
      <c r="F93" s="72"/>
      <c r="G93" s="82"/>
      <c r="H93" s="16" t="s">
        <v>136</v>
      </c>
      <c r="I93" s="19">
        <v>2</v>
      </c>
      <c r="J93" s="22" t="s">
        <v>75</v>
      </c>
      <c r="K93" s="105">
        <v>65580</v>
      </c>
      <c r="L93" s="105">
        <f>ROUNDUP($I$93*$K$93,0)</f>
        <v>131160</v>
      </c>
      <c r="M93" s="105">
        <v>65580</v>
      </c>
      <c r="N93" s="120"/>
      <c r="O93" s="5"/>
      <c r="P93" s="25"/>
      <c r="Q93" s="25"/>
      <c r="R93" s="4"/>
      <c r="S93" s="2"/>
      <c r="T93" s="5"/>
      <c r="U93" s="5"/>
      <c r="V93" s="5"/>
      <c r="W93" s="31"/>
      <c r="X93" s="5" t="s">
        <v>40</v>
      </c>
      <c r="Y93" s="5" t="s">
        <v>135</v>
      </c>
      <c r="Z93" s="5"/>
      <c r="AA93" s="29"/>
      <c r="AD93" s="31" t="s">
        <v>34</v>
      </c>
      <c r="AE93" s="31" t="s">
        <v>34</v>
      </c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</row>
    <row r="94" spans="1:95" s="30" customFormat="1" ht="12" customHeight="1">
      <c r="A94" s="24"/>
      <c r="B94" s="43"/>
      <c r="C94" s="51">
        <v>17</v>
      </c>
      <c r="D94" s="59" t="s">
        <v>92</v>
      </c>
      <c r="E94" s="10" t="s">
        <v>362</v>
      </c>
      <c r="F94" s="26"/>
      <c r="G94" s="81"/>
      <c r="H94" s="15"/>
      <c r="I94" s="18"/>
      <c r="J94" s="21"/>
      <c r="K94" s="104"/>
      <c r="L94" s="104"/>
      <c r="M94" s="104"/>
      <c r="N94" s="119"/>
      <c r="O94" s="5"/>
      <c r="P94" s="25"/>
      <c r="Q94" s="25"/>
      <c r="R94" s="128"/>
      <c r="S94" s="2" t="s">
        <v>31</v>
      </c>
      <c r="T94" s="5"/>
      <c r="U94" s="5"/>
      <c r="V94" s="31"/>
      <c r="W94" s="31"/>
      <c r="X94" s="5"/>
      <c r="Y94" s="5"/>
      <c r="Z94" s="5"/>
      <c r="AA94" s="29"/>
      <c r="AD94" s="31"/>
      <c r="AE94" s="31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</row>
    <row r="95" spans="1:95" s="30" customFormat="1" ht="12" customHeight="1">
      <c r="A95" s="24"/>
      <c r="B95" s="43"/>
      <c r="C95" s="51"/>
      <c r="D95" s="60"/>
      <c r="E95" s="11" t="s">
        <v>286</v>
      </c>
      <c r="F95" s="72"/>
      <c r="G95" s="82"/>
      <c r="H95" s="16" t="s">
        <v>140</v>
      </c>
      <c r="I95" s="19">
        <v>2</v>
      </c>
      <c r="J95" s="22" t="s">
        <v>77</v>
      </c>
      <c r="K95" s="105">
        <v>33590</v>
      </c>
      <c r="L95" s="105">
        <f>ROUNDUP($I$95*$K$95,0)</f>
        <v>67180</v>
      </c>
      <c r="M95" s="105">
        <v>33590</v>
      </c>
      <c r="N95" s="120"/>
      <c r="O95" s="5"/>
      <c r="P95" s="25"/>
      <c r="Q95" s="25"/>
      <c r="R95" s="4"/>
      <c r="S95" s="2" t="s">
        <v>139</v>
      </c>
      <c r="T95" s="5"/>
      <c r="U95" s="5"/>
      <c r="V95" s="5"/>
      <c r="W95" s="31"/>
      <c r="X95" s="5" t="s">
        <v>16</v>
      </c>
      <c r="Y95" s="5" t="s">
        <v>135</v>
      </c>
      <c r="Z95" s="5"/>
      <c r="AA95" s="29"/>
      <c r="AD95" s="31" t="s">
        <v>35</v>
      </c>
      <c r="AE95" s="31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</row>
    <row r="96" spans="1:95" s="30" customFormat="1" ht="12" customHeight="1">
      <c r="A96" s="24"/>
      <c r="B96" s="43"/>
      <c r="C96" s="51">
        <v>18</v>
      </c>
      <c r="D96" s="59" t="s">
        <v>42</v>
      </c>
      <c r="E96" s="10" t="s">
        <v>363</v>
      </c>
      <c r="F96" s="26"/>
      <c r="G96" s="81"/>
      <c r="H96" s="15"/>
      <c r="I96" s="18"/>
      <c r="J96" s="21"/>
      <c r="K96" s="104"/>
      <c r="L96" s="104"/>
      <c r="M96" s="104"/>
      <c r="N96" s="119"/>
      <c r="O96" s="5"/>
      <c r="P96" s="25"/>
      <c r="Q96" s="25"/>
      <c r="R96" s="128"/>
      <c r="S96" s="2" t="s">
        <v>31</v>
      </c>
      <c r="T96" s="5"/>
      <c r="U96" s="5"/>
      <c r="V96" s="31"/>
      <c r="W96" s="31"/>
      <c r="X96" s="5"/>
      <c r="Y96" s="5"/>
      <c r="Z96" s="5"/>
      <c r="AA96" s="29"/>
      <c r="AD96" s="31"/>
      <c r="AE96" s="31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</row>
    <row r="97" spans="1:95" s="30" customFormat="1" ht="12" customHeight="1">
      <c r="A97" s="24"/>
      <c r="B97" s="43"/>
      <c r="C97" s="51"/>
      <c r="D97" s="60"/>
      <c r="E97" s="11" t="s">
        <v>170</v>
      </c>
      <c r="F97" s="72"/>
      <c r="G97" s="82"/>
      <c r="H97" s="16" t="s">
        <v>142</v>
      </c>
      <c r="I97" s="19">
        <v>2</v>
      </c>
      <c r="J97" s="22" t="s">
        <v>75</v>
      </c>
      <c r="K97" s="105">
        <v>76200</v>
      </c>
      <c r="L97" s="105">
        <f>ROUNDUP($I$97*$K$97,0)</f>
        <v>152400</v>
      </c>
      <c r="M97" s="105">
        <v>76200</v>
      </c>
      <c r="N97" s="120"/>
      <c r="O97" s="5"/>
      <c r="P97" s="25"/>
      <c r="Q97" s="25"/>
      <c r="R97" s="4"/>
      <c r="S97" s="2" t="s">
        <v>143</v>
      </c>
      <c r="T97" s="5"/>
      <c r="U97" s="5"/>
      <c r="V97" s="5"/>
      <c r="W97" s="31"/>
      <c r="X97" s="5" t="s">
        <v>106</v>
      </c>
      <c r="Y97" s="5" t="s">
        <v>36</v>
      </c>
      <c r="Z97" s="5"/>
      <c r="AA97" s="29"/>
      <c r="AD97" s="31" t="s">
        <v>34</v>
      </c>
      <c r="AE97" s="31" t="s">
        <v>34</v>
      </c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</row>
    <row r="98" spans="1:95" s="30" customFormat="1" ht="12" customHeight="1">
      <c r="A98" s="24"/>
      <c r="B98" s="43"/>
      <c r="C98" s="51">
        <v>19</v>
      </c>
      <c r="D98" s="59" t="s">
        <v>97</v>
      </c>
      <c r="E98" s="10" t="s">
        <v>364</v>
      </c>
      <c r="F98" s="26"/>
      <c r="G98" s="81"/>
      <c r="H98" s="15"/>
      <c r="I98" s="18"/>
      <c r="J98" s="21"/>
      <c r="K98" s="104"/>
      <c r="L98" s="104"/>
      <c r="M98" s="104"/>
      <c r="N98" s="119"/>
      <c r="O98" s="5"/>
      <c r="P98" s="25"/>
      <c r="Q98" s="25"/>
      <c r="R98" s="128"/>
      <c r="S98" s="2" t="s">
        <v>31</v>
      </c>
      <c r="T98" s="5"/>
      <c r="U98" s="5"/>
      <c r="V98" s="31"/>
      <c r="W98" s="31"/>
      <c r="X98" s="5"/>
      <c r="Y98" s="5"/>
      <c r="Z98" s="5"/>
      <c r="AA98" s="29"/>
      <c r="AD98" s="31"/>
      <c r="AE98" s="31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</row>
    <row r="99" spans="1:95" s="30" customFormat="1" ht="12" customHeight="1">
      <c r="A99" s="24"/>
      <c r="B99" s="43"/>
      <c r="C99" s="51"/>
      <c r="D99" s="60"/>
      <c r="E99" s="11" t="s">
        <v>301</v>
      </c>
      <c r="F99" s="72"/>
      <c r="G99" s="82"/>
      <c r="H99" s="16" t="s">
        <v>145</v>
      </c>
      <c r="I99" s="19">
        <v>2</v>
      </c>
      <c r="J99" s="22" t="s">
        <v>75</v>
      </c>
      <c r="K99" s="105">
        <v>68600</v>
      </c>
      <c r="L99" s="105">
        <f>ROUNDUP($I$99*$K$99,0)</f>
        <v>137200</v>
      </c>
      <c r="M99" s="105">
        <v>68600</v>
      </c>
      <c r="N99" s="120"/>
      <c r="O99" s="5"/>
      <c r="P99" s="25"/>
      <c r="Q99" s="25"/>
      <c r="R99" s="4"/>
      <c r="S99" s="2"/>
      <c r="T99" s="5"/>
      <c r="U99" s="5"/>
      <c r="V99" s="5"/>
      <c r="W99" s="31"/>
      <c r="X99" s="5" t="s">
        <v>30</v>
      </c>
      <c r="Y99" s="5" t="s">
        <v>70</v>
      </c>
      <c r="Z99" s="5"/>
      <c r="AA99" s="29"/>
      <c r="AD99" s="31" t="s">
        <v>34</v>
      </c>
      <c r="AE99" s="31" t="s">
        <v>35</v>
      </c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</row>
    <row r="100" spans="1:95" s="30" customFormat="1" ht="12" customHeight="1">
      <c r="A100" s="24"/>
      <c r="B100" s="43"/>
      <c r="C100" s="51">
        <v>20</v>
      </c>
      <c r="D100" s="59" t="s">
        <v>98</v>
      </c>
      <c r="E100" s="10" t="s">
        <v>116</v>
      </c>
      <c r="F100" s="26"/>
      <c r="G100" s="81"/>
      <c r="H100" s="15"/>
      <c r="I100" s="18"/>
      <c r="J100" s="21"/>
      <c r="K100" s="104"/>
      <c r="L100" s="104"/>
      <c r="M100" s="104"/>
      <c r="N100" s="119"/>
      <c r="O100" s="5"/>
      <c r="P100" s="25"/>
      <c r="Q100" s="25"/>
      <c r="R100" s="128"/>
      <c r="S100" s="2" t="s">
        <v>31</v>
      </c>
      <c r="T100" s="5"/>
      <c r="U100" s="5"/>
      <c r="V100" s="31"/>
      <c r="W100" s="31"/>
      <c r="X100" s="5"/>
      <c r="Y100" s="5"/>
      <c r="Z100" s="5"/>
      <c r="AA100" s="29"/>
      <c r="AD100" s="31"/>
      <c r="AE100" s="31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</row>
    <row r="101" spans="1:95" s="30" customFormat="1" ht="12" customHeight="1">
      <c r="A101" s="24"/>
      <c r="B101" s="43"/>
      <c r="C101" s="51"/>
      <c r="D101" s="60"/>
      <c r="E101" s="11" t="s">
        <v>86</v>
      </c>
      <c r="F101" s="72"/>
      <c r="G101" s="82"/>
      <c r="H101" s="16" t="s">
        <v>148</v>
      </c>
      <c r="I101" s="19">
        <v>2</v>
      </c>
      <c r="J101" s="22" t="s">
        <v>2</v>
      </c>
      <c r="K101" s="105">
        <v>76110</v>
      </c>
      <c r="L101" s="105">
        <f>ROUNDUP($I$101*$K$101,0)</f>
        <v>152220</v>
      </c>
      <c r="M101" s="105">
        <v>76110</v>
      </c>
      <c r="N101" s="120"/>
      <c r="O101" s="5"/>
      <c r="P101" s="25"/>
      <c r="Q101" s="25"/>
      <c r="R101" s="4"/>
      <c r="S101" s="2" t="s">
        <v>149</v>
      </c>
      <c r="T101" s="5"/>
      <c r="U101" s="5"/>
      <c r="V101" s="5"/>
      <c r="W101" s="31"/>
      <c r="X101" s="5" t="s">
        <v>147</v>
      </c>
      <c r="Y101" s="5" t="s">
        <v>36</v>
      </c>
      <c r="Z101" s="5"/>
      <c r="AA101" s="29"/>
      <c r="AD101" s="31" t="s">
        <v>34</v>
      </c>
      <c r="AE101" s="31" t="s">
        <v>34</v>
      </c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</row>
    <row r="102" spans="1:95" s="30" customFormat="1" ht="12" customHeight="1">
      <c r="A102" s="24"/>
      <c r="B102" s="43"/>
      <c r="C102" s="51">
        <v>21</v>
      </c>
      <c r="D102" s="59" t="s">
        <v>52</v>
      </c>
      <c r="E102" s="10" t="s">
        <v>355</v>
      </c>
      <c r="F102" s="26"/>
      <c r="G102" s="81"/>
      <c r="H102" s="15"/>
      <c r="I102" s="18"/>
      <c r="J102" s="21"/>
      <c r="K102" s="104"/>
      <c r="L102" s="104"/>
      <c r="M102" s="104"/>
      <c r="N102" s="119"/>
      <c r="O102" s="5"/>
      <c r="P102" s="25"/>
      <c r="Q102" s="25"/>
      <c r="R102" s="128"/>
      <c r="S102" s="2" t="s">
        <v>31</v>
      </c>
      <c r="T102" s="5"/>
      <c r="U102" s="5"/>
      <c r="V102" s="31"/>
      <c r="W102" s="31"/>
      <c r="X102" s="5"/>
      <c r="Y102" s="5"/>
      <c r="Z102" s="5"/>
      <c r="AA102" s="29"/>
      <c r="AD102" s="31"/>
      <c r="AE102" s="31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</row>
    <row r="103" spans="1:95" s="30" customFormat="1" ht="12" customHeight="1">
      <c r="A103" s="24"/>
      <c r="B103" s="43"/>
      <c r="C103" s="51"/>
      <c r="D103" s="60"/>
      <c r="E103" s="11" t="s">
        <v>82</v>
      </c>
      <c r="F103" s="72"/>
      <c r="G103" s="82"/>
      <c r="H103" s="16" t="s">
        <v>153</v>
      </c>
      <c r="I103" s="19">
        <v>2</v>
      </c>
      <c r="J103" s="22" t="s">
        <v>77</v>
      </c>
      <c r="K103" s="105">
        <v>6530</v>
      </c>
      <c r="L103" s="105">
        <f>ROUNDUP($I$103*$K$103,0)</f>
        <v>13060</v>
      </c>
      <c r="M103" s="105">
        <v>6530</v>
      </c>
      <c r="N103" s="120"/>
      <c r="O103" s="5"/>
      <c r="P103" s="25"/>
      <c r="Q103" s="25"/>
      <c r="R103" s="4"/>
      <c r="S103" s="2" t="s">
        <v>9</v>
      </c>
      <c r="T103" s="5"/>
      <c r="U103" s="5"/>
      <c r="V103" s="5"/>
      <c r="W103" s="31"/>
      <c r="X103" s="5" t="s">
        <v>150</v>
      </c>
      <c r="Y103" s="5" t="s">
        <v>152</v>
      </c>
      <c r="Z103" s="5"/>
      <c r="AA103" s="29"/>
      <c r="AD103" s="31" t="s">
        <v>35</v>
      </c>
      <c r="AE103" s="31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</row>
    <row r="104" spans="1:95" s="30" customFormat="1" ht="12" customHeight="1">
      <c r="A104" s="24"/>
      <c r="B104" s="43"/>
      <c r="C104" s="51">
        <v>22</v>
      </c>
      <c r="D104" s="59" t="s">
        <v>100</v>
      </c>
      <c r="E104" s="10" t="s">
        <v>365</v>
      </c>
      <c r="F104" s="26"/>
      <c r="G104" s="81"/>
      <c r="H104" s="15"/>
      <c r="I104" s="18"/>
      <c r="J104" s="21"/>
      <c r="K104" s="104"/>
      <c r="L104" s="104"/>
      <c r="M104" s="104"/>
      <c r="N104" s="119"/>
      <c r="O104" s="5"/>
      <c r="P104" s="25"/>
      <c r="Q104" s="25"/>
      <c r="R104" s="128"/>
      <c r="S104" s="2" t="s">
        <v>31</v>
      </c>
      <c r="T104" s="5"/>
      <c r="U104" s="5"/>
      <c r="V104" s="31"/>
      <c r="W104" s="31"/>
      <c r="X104" s="5"/>
      <c r="Y104" s="5"/>
      <c r="Z104" s="5"/>
      <c r="AA104" s="29"/>
      <c r="AD104" s="31"/>
      <c r="AE104" s="31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</row>
    <row r="105" spans="1:95" s="30" customFormat="1" ht="12" customHeight="1">
      <c r="A105" s="24"/>
      <c r="B105" s="43"/>
      <c r="C105" s="51"/>
      <c r="D105" s="60"/>
      <c r="E105" s="11" t="s">
        <v>302</v>
      </c>
      <c r="F105" s="72"/>
      <c r="G105" s="82"/>
      <c r="H105" s="16" t="s">
        <v>131</v>
      </c>
      <c r="I105" s="19">
        <v>1</v>
      </c>
      <c r="J105" s="22" t="s">
        <v>77</v>
      </c>
      <c r="K105" s="105">
        <v>2490</v>
      </c>
      <c r="L105" s="105">
        <f>ROUNDUP($I$105*$K$105,0)</f>
        <v>2490</v>
      </c>
      <c r="M105" s="105">
        <v>2490</v>
      </c>
      <c r="N105" s="120"/>
      <c r="O105" s="5"/>
      <c r="P105" s="25"/>
      <c r="Q105" s="25"/>
      <c r="R105" s="4"/>
      <c r="S105" s="2" t="s">
        <v>9</v>
      </c>
      <c r="T105" s="5"/>
      <c r="U105" s="5"/>
      <c r="V105" s="5"/>
      <c r="W105" s="31"/>
      <c r="X105" s="5" t="s">
        <v>150</v>
      </c>
      <c r="Y105" s="5" t="s">
        <v>87</v>
      </c>
      <c r="Z105" s="5"/>
      <c r="AA105" s="29"/>
      <c r="AD105" s="31" t="s">
        <v>35</v>
      </c>
      <c r="AE105" s="31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</row>
    <row r="106" spans="1:95" s="30" customFormat="1" ht="12" customHeight="1">
      <c r="A106" s="24"/>
      <c r="B106" s="43"/>
      <c r="C106" s="51">
        <v>23</v>
      </c>
      <c r="D106" s="59" t="s">
        <v>63</v>
      </c>
      <c r="E106" s="10" t="s">
        <v>138</v>
      </c>
      <c r="F106" s="26"/>
      <c r="G106" s="81"/>
      <c r="H106" s="15"/>
      <c r="I106" s="18"/>
      <c r="J106" s="21"/>
      <c r="K106" s="104"/>
      <c r="L106" s="104"/>
      <c r="M106" s="104"/>
      <c r="N106" s="119"/>
      <c r="O106" s="5"/>
      <c r="P106" s="25"/>
      <c r="Q106" s="25"/>
      <c r="R106" s="128"/>
      <c r="S106" s="2" t="s">
        <v>31</v>
      </c>
      <c r="T106" s="5"/>
      <c r="U106" s="5"/>
      <c r="V106" s="31"/>
      <c r="W106" s="31"/>
      <c r="X106" s="5"/>
      <c r="Y106" s="5"/>
      <c r="Z106" s="5"/>
      <c r="AA106" s="29"/>
      <c r="AD106" s="31"/>
      <c r="AE106" s="31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</row>
    <row r="107" spans="1:95" s="30" customFormat="1" ht="12" customHeight="1">
      <c r="A107" s="24"/>
      <c r="B107" s="43"/>
      <c r="C107" s="51"/>
      <c r="D107" s="60"/>
      <c r="E107" s="11" t="s">
        <v>297</v>
      </c>
      <c r="F107" s="72"/>
      <c r="G107" s="82"/>
      <c r="H107" s="16" t="s">
        <v>154</v>
      </c>
      <c r="I107" s="19">
        <v>1</v>
      </c>
      <c r="J107" s="22" t="s">
        <v>126</v>
      </c>
      <c r="K107" s="105">
        <v>10000</v>
      </c>
      <c r="L107" s="105">
        <f>ROUNDUP($I$107*$K$107,0)</f>
        <v>10000</v>
      </c>
      <c r="M107" s="105"/>
      <c r="N107" s="120"/>
      <c r="O107" s="5"/>
      <c r="P107" s="25"/>
      <c r="Q107" s="25"/>
      <c r="R107" s="4"/>
      <c r="S107" s="2"/>
      <c r="T107" s="5"/>
      <c r="U107" s="5"/>
      <c r="V107" s="5"/>
      <c r="W107" s="31"/>
      <c r="X107" s="5" t="s">
        <v>16</v>
      </c>
      <c r="Y107" s="5"/>
      <c r="Z107" s="5"/>
      <c r="AA107" s="29"/>
      <c r="AD107" s="31"/>
      <c r="AE107" s="31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</row>
    <row r="108" spans="1:95" s="30" customFormat="1" ht="12" customHeight="1">
      <c r="A108" s="24"/>
      <c r="B108" s="43"/>
      <c r="C108" s="51">
        <v>24</v>
      </c>
      <c r="D108" s="59" t="s">
        <v>104</v>
      </c>
      <c r="E108" s="10" t="s">
        <v>366</v>
      </c>
      <c r="F108" s="26"/>
      <c r="G108" s="81"/>
      <c r="H108" s="15"/>
      <c r="I108" s="18"/>
      <c r="J108" s="21"/>
      <c r="K108" s="104"/>
      <c r="L108" s="104"/>
      <c r="M108" s="104"/>
      <c r="N108" s="119"/>
      <c r="O108" s="5"/>
      <c r="P108" s="25"/>
      <c r="Q108" s="25"/>
      <c r="R108" s="128"/>
      <c r="S108" s="2" t="s">
        <v>31</v>
      </c>
      <c r="T108" s="5"/>
      <c r="U108" s="5"/>
      <c r="V108" s="31"/>
      <c r="W108" s="31"/>
      <c r="X108" s="5"/>
      <c r="Y108" s="5"/>
      <c r="Z108" s="5"/>
      <c r="AA108" s="29"/>
      <c r="AD108" s="31"/>
      <c r="AE108" s="31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</row>
    <row r="109" spans="1:95" s="30" customFormat="1" ht="12" customHeight="1">
      <c r="A109" s="24"/>
      <c r="B109" s="43"/>
      <c r="C109" s="51"/>
      <c r="D109" s="60"/>
      <c r="E109" s="11" t="s">
        <v>297</v>
      </c>
      <c r="F109" s="72"/>
      <c r="G109" s="82"/>
      <c r="H109" s="16" t="s">
        <v>155</v>
      </c>
      <c r="I109" s="19">
        <v>1</v>
      </c>
      <c r="J109" s="22" t="s">
        <v>126</v>
      </c>
      <c r="K109" s="105">
        <v>4000</v>
      </c>
      <c r="L109" s="105">
        <f>ROUNDUP($I$109*$K$109,0)</f>
        <v>4000</v>
      </c>
      <c r="M109" s="105"/>
      <c r="N109" s="120"/>
      <c r="O109" s="5"/>
      <c r="P109" s="25"/>
      <c r="Q109" s="25"/>
      <c r="R109" s="4"/>
      <c r="S109" s="2"/>
      <c r="T109" s="5"/>
      <c r="U109" s="5"/>
      <c r="V109" s="5"/>
      <c r="W109" s="31"/>
      <c r="X109" s="5" t="s">
        <v>16</v>
      </c>
      <c r="Y109" s="5"/>
      <c r="Z109" s="5"/>
      <c r="AA109" s="29"/>
      <c r="AD109" s="31"/>
      <c r="AE109" s="31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</row>
    <row r="110" spans="1:95" s="30" customFormat="1" ht="12" customHeight="1">
      <c r="A110" s="24"/>
      <c r="B110" s="43"/>
      <c r="C110" s="51"/>
      <c r="D110" s="59"/>
      <c r="E110" s="10"/>
      <c r="F110" s="26"/>
      <c r="G110" s="81"/>
      <c r="H110" s="15"/>
      <c r="I110" s="18"/>
      <c r="J110" s="21"/>
      <c r="K110" s="107"/>
      <c r="L110" s="104"/>
      <c r="M110" s="104"/>
      <c r="N110" s="119"/>
      <c r="O110" s="5"/>
      <c r="P110" s="25"/>
      <c r="Q110" s="25"/>
      <c r="R110" s="128"/>
      <c r="S110" s="2"/>
      <c r="T110" s="5"/>
      <c r="U110" s="5"/>
      <c r="V110" s="31"/>
      <c r="W110" s="31"/>
      <c r="X110" s="5"/>
      <c r="Y110" s="5"/>
      <c r="Z110" s="5"/>
      <c r="AA110" s="29"/>
      <c r="AD110" s="31"/>
      <c r="AE110" s="31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</row>
    <row r="111" spans="1:95" s="30" customFormat="1" ht="12" customHeight="1">
      <c r="A111" s="24"/>
      <c r="B111" s="41"/>
      <c r="C111" s="49"/>
      <c r="D111" s="60"/>
      <c r="E111" s="11"/>
      <c r="F111" s="72"/>
      <c r="G111" s="82"/>
      <c r="H111" s="16"/>
      <c r="I111" s="19"/>
      <c r="J111" s="22"/>
      <c r="K111" s="108" t="s">
        <v>236</v>
      </c>
      <c r="L111" s="105">
        <f>IF(COUNTIF($K85:$K110,"【金額小計】")=0,SUM($L85:$L110),SUMIF($K85:$K110,"【金額小計】",$L85:$L110)+SUMIF($K85:$K110,"【出精値引】",$L85:$L110))</f>
        <v>810310</v>
      </c>
      <c r="M111" s="105"/>
      <c r="N111" s="120"/>
      <c r="O111" s="5"/>
      <c r="P111" s="25"/>
      <c r="Q111" s="25"/>
      <c r="R111" s="4"/>
      <c r="S111" s="2"/>
      <c r="T111" s="5"/>
      <c r="U111" s="5"/>
      <c r="V111" s="5"/>
      <c r="W111" s="31"/>
      <c r="X111" s="5"/>
      <c r="Y111" s="5"/>
      <c r="Z111" s="5"/>
      <c r="AA111" s="29"/>
      <c r="AD111" s="31"/>
      <c r="AE111" s="31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</row>
    <row r="112" spans="1:95" s="30" customFormat="1" ht="12" customHeight="1">
      <c r="A112" s="24"/>
      <c r="B112" s="42" t="s">
        <v>144</v>
      </c>
      <c r="C112" s="50">
        <v>25</v>
      </c>
      <c r="D112" s="59"/>
      <c r="E112" s="10" t="s">
        <v>192</v>
      </c>
      <c r="F112" s="26"/>
      <c r="G112" s="81"/>
      <c r="H112" s="15"/>
      <c r="I112" s="18"/>
      <c r="J112" s="21"/>
      <c r="K112" s="104"/>
      <c r="L112" s="104"/>
      <c r="M112" s="104"/>
      <c r="N112" s="119"/>
      <c r="O112" s="5"/>
      <c r="P112" s="25"/>
      <c r="Q112" s="25" t="s">
        <v>5</v>
      </c>
      <c r="R112" s="128"/>
      <c r="S112" s="2"/>
      <c r="T112" s="5"/>
      <c r="U112" s="5"/>
      <c r="V112" s="31"/>
      <c r="W112" s="31"/>
      <c r="X112" s="5"/>
      <c r="Y112" s="5"/>
      <c r="Z112" s="5"/>
      <c r="AA112" s="29"/>
      <c r="AD112" s="31"/>
      <c r="AE112" s="31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</row>
    <row r="113" spans="1:95" s="30" customFormat="1" ht="12" customHeight="1">
      <c r="A113" s="24"/>
      <c r="B113" s="43"/>
      <c r="C113" s="51"/>
      <c r="D113" s="60"/>
      <c r="E113" s="11"/>
      <c r="F113" s="72"/>
      <c r="G113" s="82"/>
      <c r="H113" s="16"/>
      <c r="I113" s="19"/>
      <c r="J113" s="22"/>
      <c r="K113" s="105"/>
      <c r="L113" s="105"/>
      <c r="M113" s="105"/>
      <c r="N113" s="120"/>
      <c r="O113" s="5"/>
      <c r="P113" s="25"/>
      <c r="Q113" s="25"/>
      <c r="R113" s="4"/>
      <c r="S113" s="2"/>
      <c r="T113" s="5"/>
      <c r="U113" s="5"/>
      <c r="V113" s="5"/>
      <c r="W113" s="31"/>
      <c r="X113" s="5"/>
      <c r="Y113" s="5"/>
      <c r="Z113" s="5"/>
      <c r="AA113" s="29"/>
      <c r="AD113" s="31" t="s">
        <v>71</v>
      </c>
      <c r="AE113" s="31" t="s">
        <v>71</v>
      </c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</row>
    <row r="114" spans="1:95" s="30" customFormat="1" ht="12" customHeight="1">
      <c r="A114" s="24"/>
      <c r="B114" s="43"/>
      <c r="C114" s="51">
        <v>26</v>
      </c>
      <c r="D114" s="59" t="s">
        <v>66</v>
      </c>
      <c r="E114" s="10" t="s">
        <v>367</v>
      </c>
      <c r="F114" s="26"/>
      <c r="G114" s="81"/>
      <c r="H114" s="15"/>
      <c r="I114" s="18"/>
      <c r="J114" s="21"/>
      <c r="K114" s="104"/>
      <c r="L114" s="104"/>
      <c r="M114" s="104"/>
      <c r="N114" s="119"/>
      <c r="O114" s="5"/>
      <c r="P114" s="25"/>
      <c r="Q114" s="25"/>
      <c r="R114" s="128"/>
      <c r="S114" s="2" t="s">
        <v>31</v>
      </c>
      <c r="T114" s="5"/>
      <c r="U114" s="5"/>
      <c r="V114" s="31"/>
      <c r="W114" s="31"/>
      <c r="X114" s="5"/>
      <c r="Y114" s="5"/>
      <c r="Z114" s="5"/>
      <c r="AA114" s="29"/>
      <c r="AD114" s="31"/>
      <c r="AE114" s="31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</row>
    <row r="115" spans="1:95" s="30" customFormat="1" ht="12" customHeight="1">
      <c r="A115" s="24"/>
      <c r="B115" s="43"/>
      <c r="C115" s="51"/>
      <c r="D115" s="60"/>
      <c r="E115" s="11" t="s">
        <v>303</v>
      </c>
      <c r="F115" s="72"/>
      <c r="G115" s="82"/>
      <c r="H115" s="16" t="s">
        <v>79</v>
      </c>
      <c r="I115" s="19">
        <v>1</v>
      </c>
      <c r="J115" s="22" t="s">
        <v>75</v>
      </c>
      <c r="K115" s="105">
        <v>129520</v>
      </c>
      <c r="L115" s="105">
        <f>ROUNDUP($I$115*$K$115,0)</f>
        <v>129520</v>
      </c>
      <c r="M115" s="105">
        <v>129520</v>
      </c>
      <c r="N115" s="120"/>
      <c r="O115" s="5"/>
      <c r="P115" s="25"/>
      <c r="Q115" s="25"/>
      <c r="R115" s="4"/>
      <c r="S115" s="2"/>
      <c r="T115" s="5"/>
      <c r="U115" s="5"/>
      <c r="V115" s="5"/>
      <c r="W115" s="31"/>
      <c r="X115" s="5" t="s">
        <v>157</v>
      </c>
      <c r="Y115" s="5" t="s">
        <v>19</v>
      </c>
      <c r="Z115" s="5"/>
      <c r="AA115" s="29"/>
      <c r="AD115" s="31" t="s">
        <v>35</v>
      </c>
      <c r="AE115" s="31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</row>
    <row r="116" spans="1:95" s="30" customFormat="1" ht="12" customHeight="1">
      <c r="A116" s="24"/>
      <c r="B116" s="43"/>
      <c r="C116" s="51">
        <v>27</v>
      </c>
      <c r="D116" s="59" t="s">
        <v>88</v>
      </c>
      <c r="E116" s="10" t="s">
        <v>234</v>
      </c>
      <c r="F116" s="26"/>
      <c r="G116" s="81"/>
      <c r="H116" s="15"/>
      <c r="I116" s="18"/>
      <c r="J116" s="21"/>
      <c r="K116" s="104"/>
      <c r="L116" s="104"/>
      <c r="M116" s="104"/>
      <c r="N116" s="119"/>
      <c r="O116" s="5"/>
      <c r="P116" s="25"/>
      <c r="Q116" s="25"/>
      <c r="R116" s="128"/>
      <c r="S116" s="2" t="s">
        <v>31</v>
      </c>
      <c r="T116" s="5"/>
      <c r="U116" s="5"/>
      <c r="V116" s="31"/>
      <c r="W116" s="31"/>
      <c r="X116" s="5"/>
      <c r="Y116" s="5"/>
      <c r="Z116" s="5"/>
      <c r="AA116" s="29"/>
      <c r="AD116" s="31"/>
      <c r="AE116" s="31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</row>
    <row r="117" spans="1:95" s="30" customFormat="1" ht="12" customHeight="1">
      <c r="A117" s="24"/>
      <c r="B117" s="43"/>
      <c r="C117" s="51"/>
      <c r="D117" s="60"/>
      <c r="E117" s="11" t="s">
        <v>299</v>
      </c>
      <c r="F117" s="72"/>
      <c r="G117" s="82"/>
      <c r="H117" s="16" t="s">
        <v>44</v>
      </c>
      <c r="I117" s="19">
        <v>1</v>
      </c>
      <c r="J117" s="22" t="s">
        <v>122</v>
      </c>
      <c r="K117" s="105">
        <v>55900</v>
      </c>
      <c r="L117" s="105">
        <f>ROUNDUP($I$117*$K$117,0)</f>
        <v>55900</v>
      </c>
      <c r="M117" s="105">
        <v>55900</v>
      </c>
      <c r="N117" s="120"/>
      <c r="O117" s="5"/>
      <c r="P117" s="25"/>
      <c r="Q117" s="25"/>
      <c r="R117" s="4"/>
      <c r="S117" s="2"/>
      <c r="T117" s="5"/>
      <c r="U117" s="5"/>
      <c r="V117" s="5"/>
      <c r="W117" s="31"/>
      <c r="X117" s="5" t="s">
        <v>10</v>
      </c>
      <c r="Y117" s="5" t="s">
        <v>70</v>
      </c>
      <c r="Z117" s="5"/>
      <c r="AA117" s="29"/>
      <c r="AD117" s="31" t="s">
        <v>34</v>
      </c>
      <c r="AE117" s="31" t="s">
        <v>34</v>
      </c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</row>
    <row r="118" spans="1:95" s="30" customFormat="1" ht="12" customHeight="1">
      <c r="A118" s="24"/>
      <c r="B118" s="43"/>
      <c r="C118" s="51">
        <v>28</v>
      </c>
      <c r="D118" s="59" t="s">
        <v>91</v>
      </c>
      <c r="E118" s="10" t="s">
        <v>356</v>
      </c>
      <c r="F118" s="26"/>
      <c r="G118" s="81"/>
      <c r="H118" s="15"/>
      <c r="I118" s="18"/>
      <c r="J118" s="21"/>
      <c r="K118" s="104"/>
      <c r="L118" s="104"/>
      <c r="M118" s="104"/>
      <c r="N118" s="119"/>
      <c r="O118" s="5"/>
      <c r="P118" s="25"/>
      <c r="Q118" s="25"/>
      <c r="R118" s="128"/>
      <c r="S118" s="2" t="s">
        <v>31</v>
      </c>
      <c r="T118" s="5"/>
      <c r="U118" s="5"/>
      <c r="V118" s="31"/>
      <c r="W118" s="31"/>
      <c r="X118" s="5"/>
      <c r="Y118" s="5"/>
      <c r="Z118" s="5"/>
      <c r="AA118" s="29"/>
      <c r="AD118" s="31"/>
      <c r="AE118" s="31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</row>
    <row r="119" spans="1:95" s="30" customFormat="1" ht="12" customHeight="1">
      <c r="A119" s="24"/>
      <c r="B119" s="43"/>
      <c r="C119" s="52"/>
      <c r="D119" s="61"/>
      <c r="E119" s="12" t="s">
        <v>297</v>
      </c>
      <c r="F119" s="73"/>
      <c r="G119" s="83"/>
      <c r="H119" s="17" t="s">
        <v>124</v>
      </c>
      <c r="I119" s="20">
        <v>1</v>
      </c>
      <c r="J119" s="23" t="s">
        <v>75</v>
      </c>
      <c r="K119" s="106">
        <v>20000</v>
      </c>
      <c r="L119" s="106">
        <f>ROUNDUP($I$119*$K$119,0)</f>
        <v>20000</v>
      </c>
      <c r="M119" s="106"/>
      <c r="N119" s="121"/>
      <c r="O119" s="5"/>
      <c r="P119" s="25"/>
      <c r="Q119" s="25"/>
      <c r="R119" s="4"/>
      <c r="S119" s="2"/>
      <c r="T119" s="5"/>
      <c r="U119" s="5"/>
      <c r="V119" s="5"/>
      <c r="W119" s="31"/>
      <c r="X119" s="5" t="s">
        <v>16</v>
      </c>
      <c r="Y119" s="5"/>
      <c r="Z119" s="5"/>
      <c r="AA119" s="29"/>
      <c r="AD119" s="31"/>
      <c r="AE119" s="31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</row>
    <row r="120" spans="1:95" s="6" customFormat="1" ht="15" customHeight="1">
      <c r="A120" s="6"/>
      <c r="M120" s="117" t="s">
        <v>24</v>
      </c>
      <c r="N120" s="117"/>
      <c r="O120" s="6"/>
      <c r="T120" s="6"/>
      <c r="U120" s="6"/>
      <c r="V120" s="6"/>
      <c r="W120" s="6"/>
      <c r="X120" s="6"/>
      <c r="Y120" s="6"/>
      <c r="Z120" s="6"/>
      <c r="AA120" s="131"/>
      <c r="AB120" s="133"/>
      <c r="AC120" s="133"/>
      <c r="AD120" s="101"/>
      <c r="AE120" s="101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</row>
    <row r="121" spans="1:95" s="7" customFormat="1" ht="15" customHeight="1">
      <c r="A121" s="7"/>
      <c r="B121" s="39" t="s">
        <v>18</v>
      </c>
      <c r="C121" s="47" t="s">
        <v>269</v>
      </c>
      <c r="D121" s="58" t="s">
        <v>270</v>
      </c>
      <c r="E121" s="9" t="s">
        <v>72</v>
      </c>
      <c r="F121" s="71"/>
      <c r="G121" s="80"/>
      <c r="H121" s="14" t="s">
        <v>0</v>
      </c>
      <c r="I121" s="14" t="s">
        <v>1</v>
      </c>
      <c r="J121" s="14" t="s">
        <v>6</v>
      </c>
      <c r="K121" s="14" t="s">
        <v>27</v>
      </c>
      <c r="L121" s="14" t="s">
        <v>26</v>
      </c>
      <c r="M121" s="14" t="s">
        <v>11</v>
      </c>
      <c r="N121" s="118" t="s">
        <v>20</v>
      </c>
      <c r="P121" s="127" t="s">
        <v>280</v>
      </c>
      <c r="Q121" s="127" t="s">
        <v>22</v>
      </c>
      <c r="R121" s="118" t="s">
        <v>129</v>
      </c>
      <c r="S121" s="118" t="s">
        <v>272</v>
      </c>
      <c r="T121" s="7"/>
      <c r="U121" s="7"/>
      <c r="V121" s="130" t="s">
        <v>33</v>
      </c>
      <c r="W121" s="130" t="s">
        <v>67</v>
      </c>
      <c r="X121" s="130"/>
      <c r="Y121" s="130"/>
      <c r="Z121" s="130"/>
      <c r="AA121" s="132"/>
      <c r="AB121" s="134"/>
      <c r="AC121" s="135"/>
      <c r="AD121" s="136"/>
      <c r="AE121" s="136"/>
      <c r="AF121" s="13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</row>
    <row r="122" spans="1:95" s="30" customFormat="1" ht="12" customHeight="1">
      <c r="A122" s="24"/>
      <c r="B122" s="43"/>
      <c r="C122" s="51"/>
      <c r="D122" s="59"/>
      <c r="E122" s="10"/>
      <c r="F122" s="26"/>
      <c r="G122" s="81"/>
      <c r="H122" s="15"/>
      <c r="I122" s="18"/>
      <c r="J122" s="21"/>
      <c r="K122" s="107"/>
      <c r="L122" s="104"/>
      <c r="M122" s="104"/>
      <c r="N122" s="119"/>
      <c r="O122" s="5"/>
      <c r="P122" s="25"/>
      <c r="Q122" s="25"/>
      <c r="R122" s="128"/>
      <c r="S122" s="2"/>
      <c r="T122" s="5"/>
      <c r="U122" s="5"/>
      <c r="V122" s="31"/>
      <c r="W122" s="31"/>
      <c r="X122" s="5"/>
      <c r="Y122" s="5"/>
      <c r="Z122" s="5"/>
      <c r="AA122" s="29"/>
      <c r="AD122" s="31"/>
      <c r="AE122" s="31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</row>
    <row r="123" spans="1:95" s="30" customFormat="1" ht="12" customHeight="1">
      <c r="A123" s="24"/>
      <c r="B123" s="43"/>
      <c r="C123" s="51"/>
      <c r="D123" s="60"/>
      <c r="E123" s="11"/>
      <c r="F123" s="72"/>
      <c r="G123" s="82"/>
      <c r="H123" s="16"/>
      <c r="I123" s="19"/>
      <c r="J123" s="22"/>
      <c r="K123" s="108" t="s">
        <v>236</v>
      </c>
      <c r="L123" s="105">
        <f>IF(COUNTIF($K113:$K122,"【金額小計】")=0,SUM($L113:$L122),SUMIF($K113:$K122,"【金額小計】",$L113:$L122)+SUMIF($K113:$K122,"【出精値引】",$L113:$L122))</f>
        <v>205420</v>
      </c>
      <c r="M123" s="105"/>
      <c r="N123" s="120"/>
      <c r="O123" s="5"/>
      <c r="P123" s="25"/>
      <c r="Q123" s="25"/>
      <c r="R123" s="4"/>
      <c r="S123" s="2"/>
      <c r="T123" s="5"/>
      <c r="U123" s="5"/>
      <c r="V123" s="5"/>
      <c r="W123" s="31"/>
      <c r="X123" s="5"/>
      <c r="Y123" s="5"/>
      <c r="Z123" s="5"/>
      <c r="AA123" s="29"/>
      <c r="AD123" s="31"/>
      <c r="AE123" s="31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</row>
    <row r="124" spans="1:95" s="30" customFormat="1" ht="12" customHeight="1">
      <c r="A124" s="24"/>
      <c r="B124" s="43"/>
      <c r="C124" s="51"/>
      <c r="D124" s="59"/>
      <c r="E124" s="10"/>
      <c r="F124" s="26"/>
      <c r="G124" s="81"/>
      <c r="H124" s="15"/>
      <c r="I124" s="18"/>
      <c r="J124" s="21"/>
      <c r="K124" s="107"/>
      <c r="L124" s="104"/>
      <c r="M124" s="104"/>
      <c r="N124" s="119"/>
      <c r="O124" s="5"/>
      <c r="P124" s="25"/>
      <c r="Q124" s="25"/>
      <c r="R124" s="128"/>
      <c r="S124" s="2"/>
      <c r="T124" s="5"/>
      <c r="U124" s="5"/>
      <c r="V124" s="31"/>
      <c r="W124" s="31"/>
      <c r="X124" s="5"/>
      <c r="Y124" s="5"/>
      <c r="Z124" s="5"/>
      <c r="AA124" s="29"/>
      <c r="AD124" s="31"/>
      <c r="AE124" s="31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</row>
    <row r="125" spans="1:95" s="30" customFormat="1" ht="12" customHeight="1">
      <c r="A125" s="24"/>
      <c r="B125" s="43"/>
      <c r="C125" s="51"/>
      <c r="D125" s="60"/>
      <c r="E125" s="11"/>
      <c r="F125" s="72"/>
      <c r="G125" s="82"/>
      <c r="H125" s="16"/>
      <c r="I125" s="19"/>
      <c r="J125" s="22"/>
      <c r="K125" s="108" t="s">
        <v>345</v>
      </c>
      <c r="L125" s="105">
        <f>IF(COUNTIF($K37:$K124,"【金額中計】")=0,SUM($L37:$L124)-SUMIF($K37:$K124,"【*】",$L37:$L124),SUM($L37:$L124)-SUMIF($K37:$K124,"【*】",$L37:$L124)+SUMIF($K37:$K124,"【出精値引】",$L37:$L124))</f>
        <v>1936100</v>
      </c>
      <c r="M125" s="105"/>
      <c r="N125" s="120"/>
      <c r="O125" s="5"/>
      <c r="P125" s="25"/>
      <c r="Q125" s="25"/>
      <c r="R125" s="4"/>
      <c r="S125" s="2"/>
      <c r="T125" s="5"/>
      <c r="U125" s="5"/>
      <c r="V125" s="5"/>
      <c r="W125" s="31"/>
      <c r="X125" s="5"/>
      <c r="Y125" s="5"/>
      <c r="Z125" s="5"/>
      <c r="AA125" s="29"/>
      <c r="AD125" s="31"/>
      <c r="AE125" s="31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</row>
    <row r="126" spans="1:95" s="30" customFormat="1" ht="12" customHeight="1">
      <c r="A126" s="24"/>
      <c r="B126" s="43"/>
      <c r="C126" s="51"/>
      <c r="D126" s="59"/>
      <c r="E126" s="10"/>
      <c r="F126" s="26"/>
      <c r="G126" s="81"/>
      <c r="H126" s="15"/>
      <c r="I126" s="18"/>
      <c r="J126" s="21"/>
      <c r="K126" s="104"/>
      <c r="L126" s="104"/>
      <c r="M126" s="104"/>
      <c r="N126" s="119"/>
      <c r="O126" s="5"/>
      <c r="P126" s="25"/>
      <c r="Q126" s="25"/>
      <c r="R126" s="128"/>
      <c r="S126" s="2"/>
      <c r="T126" s="5"/>
      <c r="U126" s="5"/>
      <c r="V126" s="31"/>
      <c r="W126" s="31"/>
      <c r="X126" s="5"/>
      <c r="Y126" s="5"/>
      <c r="Z126" s="5"/>
      <c r="AA126" s="29"/>
      <c r="AD126" s="31"/>
      <c r="AE126" s="31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</row>
    <row r="127" spans="1:95" s="30" customFormat="1" ht="12" customHeight="1">
      <c r="A127" s="24"/>
      <c r="B127" s="41"/>
      <c r="C127" s="49"/>
      <c r="D127" s="60"/>
      <c r="E127" s="11"/>
      <c r="F127" s="72"/>
      <c r="G127" s="82"/>
      <c r="H127" s="16"/>
      <c r="I127" s="19"/>
      <c r="J127" s="22"/>
      <c r="K127" s="105"/>
      <c r="L127" s="105"/>
      <c r="M127" s="105"/>
      <c r="N127" s="120"/>
      <c r="O127" s="5"/>
      <c r="P127" s="25"/>
      <c r="Q127" s="25"/>
      <c r="R127" s="4"/>
      <c r="S127" s="2"/>
      <c r="T127" s="5"/>
      <c r="U127" s="5"/>
      <c r="V127" s="5"/>
      <c r="W127" s="31"/>
      <c r="X127" s="5"/>
      <c r="Y127" s="5"/>
      <c r="Z127" s="5"/>
      <c r="AA127" s="29"/>
      <c r="AD127" s="31"/>
      <c r="AE127" s="31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</row>
    <row r="128" spans="1:95" s="30" customFormat="1" ht="12" customHeight="1">
      <c r="A128" s="24"/>
      <c r="B128" s="42" t="s">
        <v>368</v>
      </c>
      <c r="C128" s="50">
        <v>29</v>
      </c>
      <c r="D128" s="59"/>
      <c r="E128" s="10" t="s">
        <v>369</v>
      </c>
      <c r="F128" s="26"/>
      <c r="G128" s="81"/>
      <c r="H128" s="15"/>
      <c r="I128" s="18"/>
      <c r="J128" s="21"/>
      <c r="K128" s="104"/>
      <c r="L128" s="104"/>
      <c r="M128" s="104"/>
      <c r="N128" s="119"/>
      <c r="O128" s="5"/>
      <c r="P128" s="25"/>
      <c r="Q128" s="25" t="s">
        <v>370</v>
      </c>
      <c r="R128" s="128"/>
      <c r="S128" s="2"/>
      <c r="T128" s="5"/>
      <c r="U128" s="5"/>
      <c r="V128" s="31"/>
      <c r="W128" s="31"/>
      <c r="X128" s="5"/>
      <c r="Y128" s="5"/>
      <c r="Z128" s="5"/>
      <c r="AA128" s="29"/>
      <c r="AD128" s="31"/>
      <c r="AE128" s="31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</row>
    <row r="129" spans="1:95" s="30" customFormat="1" ht="12" customHeight="1">
      <c r="A129" s="24"/>
      <c r="B129" s="41"/>
      <c r="C129" s="49"/>
      <c r="D129" s="60"/>
      <c r="E129" s="11"/>
      <c r="F129" s="72"/>
      <c r="G129" s="82"/>
      <c r="H129" s="16"/>
      <c r="I129" s="19"/>
      <c r="J129" s="22"/>
      <c r="K129" s="105"/>
      <c r="L129" s="105"/>
      <c r="M129" s="105"/>
      <c r="N129" s="120"/>
      <c r="O129" s="5"/>
      <c r="P129" s="25"/>
      <c r="Q129" s="25"/>
      <c r="R129" s="4"/>
      <c r="S129" s="2"/>
      <c r="T129" s="5"/>
      <c r="U129" s="5"/>
      <c r="V129" s="5"/>
      <c r="W129" s="31"/>
      <c r="X129" s="5"/>
      <c r="Y129" s="5"/>
      <c r="Z129" s="5"/>
      <c r="AA129" s="29"/>
      <c r="AD129" s="31" t="s">
        <v>71</v>
      </c>
      <c r="AE129" s="31" t="s">
        <v>71</v>
      </c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</row>
    <row r="130" spans="1:95" s="30" customFormat="1" ht="12" customHeight="1">
      <c r="A130" s="24"/>
      <c r="B130" s="42" t="s">
        <v>371</v>
      </c>
      <c r="C130" s="50">
        <v>30</v>
      </c>
      <c r="D130" s="59"/>
      <c r="E130" s="10" t="s">
        <v>99</v>
      </c>
      <c r="F130" s="26"/>
      <c r="G130" s="81"/>
      <c r="H130" s="15"/>
      <c r="I130" s="18"/>
      <c r="J130" s="21"/>
      <c r="K130" s="104"/>
      <c r="L130" s="104"/>
      <c r="M130" s="104"/>
      <c r="N130" s="119"/>
      <c r="O130" s="5"/>
      <c r="P130" s="25"/>
      <c r="Q130" s="25" t="s">
        <v>372</v>
      </c>
      <c r="R130" s="128"/>
      <c r="S130" s="2"/>
      <c r="T130" s="5"/>
      <c r="U130" s="5"/>
      <c r="V130" s="31"/>
      <c r="W130" s="31"/>
      <c r="X130" s="5"/>
      <c r="Y130" s="5"/>
      <c r="Z130" s="5"/>
      <c r="AA130" s="29"/>
      <c r="AD130" s="31"/>
      <c r="AE130" s="31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</row>
    <row r="131" spans="1:95" s="30" customFormat="1" ht="12" customHeight="1">
      <c r="A131" s="24"/>
      <c r="B131" s="41"/>
      <c r="C131" s="49"/>
      <c r="D131" s="60"/>
      <c r="E131" s="11"/>
      <c r="F131" s="72"/>
      <c r="G131" s="82"/>
      <c r="H131" s="16"/>
      <c r="I131" s="19"/>
      <c r="J131" s="22"/>
      <c r="K131" s="105"/>
      <c r="L131" s="105"/>
      <c r="M131" s="105"/>
      <c r="N131" s="120"/>
      <c r="O131" s="5"/>
      <c r="P131" s="25"/>
      <c r="Q131" s="25"/>
      <c r="R131" s="4"/>
      <c r="S131" s="2"/>
      <c r="T131" s="5"/>
      <c r="U131" s="5"/>
      <c r="V131" s="5"/>
      <c r="W131" s="31"/>
      <c r="X131" s="5"/>
      <c r="Y131" s="5"/>
      <c r="Z131" s="5"/>
      <c r="AA131" s="29"/>
      <c r="AD131" s="31" t="s">
        <v>71</v>
      </c>
      <c r="AE131" s="31" t="s">
        <v>71</v>
      </c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</row>
    <row r="132" spans="1:95" s="30" customFormat="1" ht="12" customHeight="1">
      <c r="A132" s="24"/>
      <c r="B132" s="42" t="s">
        <v>15</v>
      </c>
      <c r="C132" s="50">
        <v>31</v>
      </c>
      <c r="D132" s="59"/>
      <c r="E132" s="10" t="s">
        <v>373</v>
      </c>
      <c r="F132" s="26"/>
      <c r="G132" s="81"/>
      <c r="H132" s="15"/>
      <c r="I132" s="18"/>
      <c r="J132" s="21"/>
      <c r="K132" s="104"/>
      <c r="L132" s="104"/>
      <c r="M132" s="104"/>
      <c r="N132" s="119"/>
      <c r="O132" s="5"/>
      <c r="P132" s="25"/>
      <c r="Q132" s="25" t="s">
        <v>374</v>
      </c>
      <c r="R132" s="128"/>
      <c r="S132" s="2"/>
      <c r="T132" s="5"/>
      <c r="U132" s="5"/>
      <c r="V132" s="31"/>
      <c r="W132" s="31"/>
      <c r="X132" s="5"/>
      <c r="Y132" s="5"/>
      <c r="Z132" s="5"/>
      <c r="AA132" s="29"/>
      <c r="AD132" s="31"/>
      <c r="AE132" s="31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</row>
    <row r="133" spans="1:95" s="30" customFormat="1" ht="12" customHeight="1">
      <c r="A133" s="24"/>
      <c r="B133" s="43"/>
      <c r="C133" s="51"/>
      <c r="D133" s="60"/>
      <c r="E133" s="11"/>
      <c r="F133" s="72"/>
      <c r="G133" s="82"/>
      <c r="H133" s="16"/>
      <c r="I133" s="19"/>
      <c r="J133" s="22"/>
      <c r="K133" s="105"/>
      <c r="L133" s="105"/>
      <c r="M133" s="105"/>
      <c r="N133" s="120"/>
      <c r="O133" s="5"/>
      <c r="P133" s="25"/>
      <c r="Q133" s="25"/>
      <c r="R133" s="4"/>
      <c r="S133" s="2"/>
      <c r="T133" s="5"/>
      <c r="U133" s="5"/>
      <c r="V133" s="5"/>
      <c r="W133" s="31"/>
      <c r="X133" s="5"/>
      <c r="Y133" s="5"/>
      <c r="Z133" s="5"/>
      <c r="AA133" s="29"/>
      <c r="AD133" s="31" t="s">
        <v>71</v>
      </c>
      <c r="AE133" s="31" t="s">
        <v>71</v>
      </c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</row>
    <row r="134" spans="1:95" s="30" customFormat="1" ht="12" customHeight="1">
      <c r="A134" s="24"/>
      <c r="B134" s="43"/>
      <c r="C134" s="51">
        <v>32</v>
      </c>
      <c r="D134" s="59" t="s">
        <v>66</v>
      </c>
      <c r="E134" s="10" t="s">
        <v>193</v>
      </c>
      <c r="F134" s="26"/>
      <c r="G134" s="81"/>
      <c r="H134" s="15"/>
      <c r="I134" s="18"/>
      <c r="J134" s="21"/>
      <c r="K134" s="104"/>
      <c r="L134" s="104"/>
      <c r="M134" s="104"/>
      <c r="N134" s="119"/>
      <c r="O134" s="5"/>
      <c r="P134" s="25"/>
      <c r="Q134" s="25"/>
      <c r="R134" s="128"/>
      <c r="S134" s="2" t="s">
        <v>31</v>
      </c>
      <c r="T134" s="5"/>
      <c r="U134" s="5"/>
      <c r="V134" s="31"/>
      <c r="W134" s="31"/>
      <c r="X134" s="5"/>
      <c r="Y134" s="5"/>
      <c r="Z134" s="5"/>
      <c r="AA134" s="29"/>
      <c r="AD134" s="31"/>
      <c r="AE134" s="31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</row>
    <row r="135" spans="1:95" s="30" customFormat="1" ht="12" customHeight="1">
      <c r="A135" s="24"/>
      <c r="B135" s="43"/>
      <c r="C135" s="51"/>
      <c r="D135" s="60"/>
      <c r="E135" s="11" t="s">
        <v>304</v>
      </c>
      <c r="F135" s="72"/>
      <c r="G135" s="82"/>
      <c r="H135" s="16" t="s">
        <v>160</v>
      </c>
      <c r="I135" s="19">
        <v>2</v>
      </c>
      <c r="J135" s="22" t="s">
        <v>75</v>
      </c>
      <c r="K135" s="105">
        <v>102740</v>
      </c>
      <c r="L135" s="105">
        <f>ROUNDUP($I$135*$K$135,0)</f>
        <v>205480</v>
      </c>
      <c r="M135" s="105">
        <v>102740</v>
      </c>
      <c r="N135" s="120"/>
      <c r="O135" s="5"/>
      <c r="P135" s="25"/>
      <c r="Q135" s="25"/>
      <c r="R135" s="4"/>
      <c r="S135" s="2"/>
      <c r="T135" s="5"/>
      <c r="U135" s="5"/>
      <c r="V135" s="5"/>
      <c r="W135" s="31"/>
      <c r="X135" s="5" t="s">
        <v>158</v>
      </c>
      <c r="Y135" s="5" t="s">
        <v>36</v>
      </c>
      <c r="Z135" s="5"/>
      <c r="AA135" s="29"/>
      <c r="AD135" s="31" t="s">
        <v>35</v>
      </c>
      <c r="AE135" s="31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</row>
    <row r="136" spans="1:95" s="30" customFormat="1" ht="12" customHeight="1">
      <c r="A136" s="24"/>
      <c r="B136" s="43"/>
      <c r="C136" s="51">
        <v>33</v>
      </c>
      <c r="D136" s="59" t="s">
        <v>88</v>
      </c>
      <c r="E136" s="10" t="s">
        <v>375</v>
      </c>
      <c r="F136" s="26"/>
      <c r="G136" s="81"/>
      <c r="H136" s="15"/>
      <c r="I136" s="18"/>
      <c r="J136" s="21"/>
      <c r="K136" s="104"/>
      <c r="L136" s="104"/>
      <c r="M136" s="104"/>
      <c r="N136" s="119"/>
      <c r="O136" s="5"/>
      <c r="P136" s="25"/>
      <c r="Q136" s="25"/>
      <c r="R136" s="128"/>
      <c r="S136" s="2" t="s">
        <v>31</v>
      </c>
      <c r="T136" s="5"/>
      <c r="U136" s="5"/>
      <c r="V136" s="31"/>
      <c r="W136" s="31"/>
      <c r="X136" s="5"/>
      <c r="Y136" s="5"/>
      <c r="Z136" s="5"/>
      <c r="AA136" s="29"/>
      <c r="AD136" s="31"/>
      <c r="AE136" s="31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</row>
    <row r="137" spans="1:95" s="30" customFormat="1" ht="12" customHeight="1">
      <c r="A137" s="24"/>
      <c r="B137" s="43"/>
      <c r="C137" s="51"/>
      <c r="D137" s="60"/>
      <c r="E137" s="11" t="s">
        <v>219</v>
      </c>
      <c r="F137" s="72"/>
      <c r="G137" s="82"/>
      <c r="H137" s="16" t="s">
        <v>163</v>
      </c>
      <c r="I137" s="19">
        <v>4</v>
      </c>
      <c r="J137" s="22" t="s">
        <v>77</v>
      </c>
      <c r="K137" s="105">
        <v>17700</v>
      </c>
      <c r="L137" s="105">
        <f>ROUNDUP($I$137*$K$137,0)</f>
        <v>70800</v>
      </c>
      <c r="M137" s="105">
        <v>17700</v>
      </c>
      <c r="N137" s="120"/>
      <c r="O137" s="5"/>
      <c r="P137" s="25"/>
      <c r="Q137" s="25"/>
      <c r="R137" s="4"/>
      <c r="S137" s="2"/>
      <c r="T137" s="5"/>
      <c r="U137" s="5"/>
      <c r="V137" s="5"/>
      <c r="W137" s="31"/>
      <c r="X137" s="5" t="s">
        <v>118</v>
      </c>
      <c r="Y137" s="5" t="s">
        <v>36</v>
      </c>
      <c r="Z137" s="5"/>
      <c r="AA137" s="29"/>
      <c r="AD137" s="31" t="s">
        <v>35</v>
      </c>
      <c r="AE137" s="31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</row>
    <row r="138" spans="1:95" s="30" customFormat="1" ht="12" customHeight="1">
      <c r="A138" s="24"/>
      <c r="B138" s="43"/>
      <c r="C138" s="51">
        <v>34</v>
      </c>
      <c r="D138" s="59" t="s">
        <v>91</v>
      </c>
      <c r="E138" s="10" t="s">
        <v>377</v>
      </c>
      <c r="F138" s="26"/>
      <c r="G138" s="81"/>
      <c r="H138" s="15"/>
      <c r="I138" s="18"/>
      <c r="J138" s="21"/>
      <c r="K138" s="104"/>
      <c r="L138" s="104"/>
      <c r="M138" s="104"/>
      <c r="N138" s="119"/>
      <c r="O138" s="5"/>
      <c r="P138" s="25"/>
      <c r="Q138" s="25"/>
      <c r="R138" s="128"/>
      <c r="S138" s="2" t="s">
        <v>31</v>
      </c>
      <c r="T138" s="5"/>
      <c r="U138" s="5"/>
      <c r="V138" s="31"/>
      <c r="W138" s="31"/>
      <c r="X138" s="5"/>
      <c r="Y138" s="5"/>
      <c r="Z138" s="5"/>
      <c r="AA138" s="29"/>
      <c r="AD138" s="31"/>
      <c r="AE138" s="31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</row>
    <row r="139" spans="1:95" s="30" customFormat="1" ht="12" customHeight="1">
      <c r="A139" s="24"/>
      <c r="B139" s="43"/>
      <c r="C139" s="51"/>
      <c r="D139" s="60"/>
      <c r="E139" s="11" t="s">
        <v>185</v>
      </c>
      <c r="F139" s="72"/>
      <c r="G139" s="82"/>
      <c r="H139" s="16" t="s">
        <v>164</v>
      </c>
      <c r="I139" s="19">
        <v>4</v>
      </c>
      <c r="J139" s="22" t="s">
        <v>77</v>
      </c>
      <c r="K139" s="105">
        <v>12900</v>
      </c>
      <c r="L139" s="105">
        <f>ROUNDUP($I$139*$K$139,0)</f>
        <v>51600</v>
      </c>
      <c r="M139" s="105">
        <v>12900</v>
      </c>
      <c r="N139" s="120"/>
      <c r="O139" s="5"/>
      <c r="P139" s="25"/>
      <c r="Q139" s="25"/>
      <c r="R139" s="4"/>
      <c r="S139" s="2"/>
      <c r="T139" s="5"/>
      <c r="U139" s="5"/>
      <c r="V139" s="5"/>
      <c r="W139" s="31"/>
      <c r="X139" s="5" t="s">
        <v>47</v>
      </c>
      <c r="Y139" s="5" t="s">
        <v>36</v>
      </c>
      <c r="Z139" s="5"/>
      <c r="AA139" s="29"/>
      <c r="AD139" s="31" t="s">
        <v>35</v>
      </c>
      <c r="AE139" s="31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</row>
    <row r="140" spans="1:95" s="30" customFormat="1" ht="12" customHeight="1">
      <c r="A140" s="24"/>
      <c r="B140" s="43"/>
      <c r="C140" s="51">
        <v>35</v>
      </c>
      <c r="D140" s="59" t="s">
        <v>80</v>
      </c>
      <c r="E140" s="10" t="s">
        <v>305</v>
      </c>
      <c r="F140" s="26"/>
      <c r="G140" s="81"/>
      <c r="H140" s="15"/>
      <c r="I140" s="18"/>
      <c r="J140" s="21"/>
      <c r="K140" s="104"/>
      <c r="L140" s="104"/>
      <c r="M140" s="104"/>
      <c r="N140" s="119"/>
      <c r="O140" s="5"/>
      <c r="P140" s="25"/>
      <c r="Q140" s="25"/>
      <c r="R140" s="128"/>
      <c r="S140" s="2" t="s">
        <v>31</v>
      </c>
      <c r="T140" s="5"/>
      <c r="U140" s="5"/>
      <c r="V140" s="31"/>
      <c r="W140" s="31"/>
      <c r="X140" s="5"/>
      <c r="Y140" s="5"/>
      <c r="Z140" s="5"/>
      <c r="AA140" s="29"/>
      <c r="AD140" s="31"/>
      <c r="AE140" s="31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</row>
    <row r="141" spans="1:95" s="30" customFormat="1" ht="12" customHeight="1">
      <c r="A141" s="24"/>
      <c r="B141" s="43"/>
      <c r="C141" s="51"/>
      <c r="D141" s="60"/>
      <c r="E141" s="11" t="s">
        <v>291</v>
      </c>
      <c r="F141" s="72"/>
      <c r="G141" s="82"/>
      <c r="H141" s="16" t="s">
        <v>167</v>
      </c>
      <c r="I141" s="19">
        <v>1</v>
      </c>
      <c r="J141" s="22" t="s">
        <v>85</v>
      </c>
      <c r="K141" s="105">
        <v>157900</v>
      </c>
      <c r="L141" s="105">
        <f>ROUNDUP($I$141*$K$141,0)</f>
        <v>157900</v>
      </c>
      <c r="M141" s="105">
        <v>157900</v>
      </c>
      <c r="N141" s="120"/>
      <c r="O141" s="5"/>
      <c r="P141" s="25"/>
      <c r="Q141" s="25"/>
      <c r="R141" s="4"/>
      <c r="S141" s="2"/>
      <c r="T141" s="5"/>
      <c r="U141" s="5"/>
      <c r="V141" s="5"/>
      <c r="W141" s="31"/>
      <c r="X141" s="5" t="s">
        <v>165</v>
      </c>
      <c r="Y141" s="5" t="s">
        <v>166</v>
      </c>
      <c r="Z141" s="5"/>
      <c r="AA141" s="29"/>
      <c r="AD141" s="31" t="s">
        <v>35</v>
      </c>
      <c r="AE141" s="31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</row>
    <row r="142" spans="1:95" s="30" customFormat="1" ht="12" customHeight="1">
      <c r="A142" s="24"/>
      <c r="B142" s="43"/>
      <c r="C142" s="51">
        <v>36</v>
      </c>
      <c r="D142" s="59" t="s">
        <v>92</v>
      </c>
      <c r="E142" s="10" t="s">
        <v>306</v>
      </c>
      <c r="F142" s="26"/>
      <c r="G142" s="81"/>
      <c r="H142" s="15"/>
      <c r="I142" s="18"/>
      <c r="J142" s="21"/>
      <c r="K142" s="104"/>
      <c r="L142" s="104"/>
      <c r="M142" s="104"/>
      <c r="N142" s="119"/>
      <c r="O142" s="5"/>
      <c r="P142" s="25"/>
      <c r="Q142" s="25"/>
      <c r="R142" s="128"/>
      <c r="S142" s="2" t="s">
        <v>31</v>
      </c>
      <c r="T142" s="5"/>
      <c r="U142" s="5"/>
      <c r="V142" s="31"/>
      <c r="W142" s="31"/>
      <c r="X142" s="5"/>
      <c r="Y142" s="5"/>
      <c r="Z142" s="5"/>
      <c r="AA142" s="29"/>
      <c r="AD142" s="31"/>
      <c r="AE142" s="31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</row>
    <row r="143" spans="1:95" s="30" customFormat="1" ht="12" customHeight="1">
      <c r="A143" s="24"/>
      <c r="B143" s="43"/>
      <c r="C143" s="51"/>
      <c r="D143" s="60"/>
      <c r="E143" s="11" t="s">
        <v>76</v>
      </c>
      <c r="F143" s="72"/>
      <c r="G143" s="82"/>
      <c r="H143" s="16" t="s">
        <v>171</v>
      </c>
      <c r="I143" s="19">
        <v>1</v>
      </c>
      <c r="J143" s="22" t="s">
        <v>2</v>
      </c>
      <c r="K143" s="105">
        <v>95500</v>
      </c>
      <c r="L143" s="105">
        <f>ROUNDUP($I$143*$K$143,0)</f>
        <v>95500</v>
      </c>
      <c r="M143" s="105">
        <v>95500</v>
      </c>
      <c r="N143" s="120"/>
      <c r="O143" s="5"/>
      <c r="P143" s="25"/>
      <c r="Q143" s="25"/>
      <c r="R143" s="4"/>
      <c r="S143" s="2"/>
      <c r="T143" s="5"/>
      <c r="U143" s="5"/>
      <c r="V143" s="5"/>
      <c r="W143" s="31"/>
      <c r="X143" s="5" t="s">
        <v>169</v>
      </c>
      <c r="Y143" s="5" t="s">
        <v>135</v>
      </c>
      <c r="Z143" s="5"/>
      <c r="AA143" s="29"/>
      <c r="AD143" s="31" t="s">
        <v>35</v>
      </c>
      <c r="AE143" s="31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</row>
    <row r="144" spans="1:95" s="30" customFormat="1" ht="12" customHeight="1">
      <c r="A144" s="24"/>
      <c r="B144" s="43"/>
      <c r="C144" s="51">
        <v>37</v>
      </c>
      <c r="D144" s="59" t="s">
        <v>42</v>
      </c>
      <c r="E144" s="10" t="s">
        <v>308</v>
      </c>
      <c r="F144" s="26"/>
      <c r="G144" s="81"/>
      <c r="H144" s="15"/>
      <c r="I144" s="18"/>
      <c r="J144" s="21"/>
      <c r="K144" s="104"/>
      <c r="L144" s="104"/>
      <c r="M144" s="104"/>
      <c r="N144" s="119"/>
      <c r="O144" s="5"/>
      <c r="P144" s="25"/>
      <c r="Q144" s="25"/>
      <c r="R144" s="128"/>
      <c r="S144" s="2" t="s">
        <v>31</v>
      </c>
      <c r="T144" s="5"/>
      <c r="U144" s="5"/>
      <c r="V144" s="31"/>
      <c r="W144" s="31"/>
      <c r="X144" s="5"/>
      <c r="Y144" s="5"/>
      <c r="Z144" s="5"/>
      <c r="AA144" s="29"/>
      <c r="AD144" s="31"/>
      <c r="AE144" s="31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</row>
    <row r="145" spans="1:95" s="30" customFormat="1" ht="12" customHeight="1">
      <c r="A145" s="24"/>
      <c r="B145" s="43"/>
      <c r="C145" s="51"/>
      <c r="D145" s="60"/>
      <c r="E145" s="11" t="s">
        <v>307</v>
      </c>
      <c r="F145" s="72"/>
      <c r="G145" s="82"/>
      <c r="H145" s="16" t="s">
        <v>173</v>
      </c>
      <c r="I145" s="19">
        <v>2</v>
      </c>
      <c r="J145" s="22" t="s">
        <v>85</v>
      </c>
      <c r="K145" s="105">
        <v>30900</v>
      </c>
      <c r="L145" s="105">
        <f>ROUNDUP($I$145*$K$145,0)</f>
        <v>61800</v>
      </c>
      <c r="M145" s="105">
        <v>30900</v>
      </c>
      <c r="N145" s="120"/>
      <c r="O145" s="5"/>
      <c r="P145" s="25"/>
      <c r="Q145" s="25"/>
      <c r="R145" s="4"/>
      <c r="S145" s="2"/>
      <c r="T145" s="5"/>
      <c r="U145" s="5"/>
      <c r="V145" s="5"/>
      <c r="W145" s="31"/>
      <c r="X145" s="5" t="s">
        <v>172</v>
      </c>
      <c r="Y145" s="5" t="s">
        <v>152</v>
      </c>
      <c r="Z145" s="5"/>
      <c r="AA145" s="29"/>
      <c r="AD145" s="31" t="s">
        <v>35</v>
      </c>
      <c r="AE145" s="31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</row>
    <row r="146" spans="1:95" s="30" customFormat="1" ht="12" customHeight="1">
      <c r="A146" s="24"/>
      <c r="B146" s="43"/>
      <c r="C146" s="51">
        <v>38</v>
      </c>
      <c r="D146" s="59" t="s">
        <v>97</v>
      </c>
      <c r="E146" s="10" t="s">
        <v>311</v>
      </c>
      <c r="F146" s="26"/>
      <c r="G146" s="81"/>
      <c r="H146" s="15"/>
      <c r="I146" s="18"/>
      <c r="J146" s="21"/>
      <c r="K146" s="104"/>
      <c r="L146" s="104"/>
      <c r="M146" s="104"/>
      <c r="N146" s="119"/>
      <c r="O146" s="5"/>
      <c r="P146" s="25"/>
      <c r="Q146" s="25"/>
      <c r="R146" s="128"/>
      <c r="S146" s="2" t="s">
        <v>31</v>
      </c>
      <c r="T146" s="5"/>
      <c r="U146" s="5"/>
      <c r="V146" s="31"/>
      <c r="W146" s="31"/>
      <c r="X146" s="5"/>
      <c r="Y146" s="5"/>
      <c r="Z146" s="5"/>
      <c r="AA146" s="29"/>
      <c r="AD146" s="31"/>
      <c r="AE146" s="31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</row>
    <row r="147" spans="1:95" s="30" customFormat="1" ht="12" customHeight="1">
      <c r="A147" s="24"/>
      <c r="B147" s="43"/>
      <c r="C147" s="51"/>
      <c r="D147" s="60"/>
      <c r="E147" s="11" t="s">
        <v>310</v>
      </c>
      <c r="F147" s="72"/>
      <c r="G147" s="82"/>
      <c r="H147" s="16" t="s">
        <v>177</v>
      </c>
      <c r="I147" s="19">
        <v>1</v>
      </c>
      <c r="J147" s="22" t="s">
        <v>77</v>
      </c>
      <c r="K147" s="105">
        <v>18700</v>
      </c>
      <c r="L147" s="105">
        <f>ROUNDUP($I$147*$K$147,0)</f>
        <v>18700</v>
      </c>
      <c r="M147" s="105">
        <v>18700</v>
      </c>
      <c r="N147" s="120"/>
      <c r="O147" s="5"/>
      <c r="P147" s="25"/>
      <c r="Q147" s="25"/>
      <c r="R147" s="4"/>
      <c r="S147" s="2"/>
      <c r="T147" s="5"/>
      <c r="U147" s="5"/>
      <c r="V147" s="5"/>
      <c r="W147" s="31"/>
      <c r="X147" s="5" t="s">
        <v>175</v>
      </c>
      <c r="Y147" s="5" t="s">
        <v>36</v>
      </c>
      <c r="Z147" s="5"/>
      <c r="AA147" s="29"/>
      <c r="AD147" s="31" t="s">
        <v>35</v>
      </c>
      <c r="AE147" s="31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</row>
    <row r="148" spans="1:95" s="30" customFormat="1" ht="12" customHeight="1">
      <c r="A148" s="24"/>
      <c r="B148" s="43"/>
      <c r="C148" s="51">
        <v>39</v>
      </c>
      <c r="D148" s="59" t="s">
        <v>98</v>
      </c>
      <c r="E148" s="10" t="s">
        <v>244</v>
      </c>
      <c r="F148" s="26"/>
      <c r="G148" s="81"/>
      <c r="H148" s="15"/>
      <c r="I148" s="18"/>
      <c r="J148" s="21"/>
      <c r="K148" s="104"/>
      <c r="L148" s="104"/>
      <c r="M148" s="104"/>
      <c r="N148" s="119"/>
      <c r="O148" s="5"/>
      <c r="P148" s="25"/>
      <c r="Q148" s="25"/>
      <c r="R148" s="128"/>
      <c r="S148" s="2" t="s">
        <v>31</v>
      </c>
      <c r="T148" s="5"/>
      <c r="U148" s="5"/>
      <c r="V148" s="31"/>
      <c r="W148" s="31"/>
      <c r="X148" s="5"/>
      <c r="Y148" s="5"/>
      <c r="Z148" s="5"/>
      <c r="AA148" s="29"/>
      <c r="AD148" s="31"/>
      <c r="AE148" s="31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</row>
    <row r="149" spans="1:95" s="30" customFormat="1" ht="12" customHeight="1">
      <c r="A149" s="24"/>
      <c r="B149" s="43"/>
      <c r="C149" s="51"/>
      <c r="D149" s="60"/>
      <c r="E149" s="11" t="s">
        <v>285</v>
      </c>
      <c r="F149" s="72"/>
      <c r="G149" s="82"/>
      <c r="H149" s="16" t="s">
        <v>178</v>
      </c>
      <c r="I149" s="19">
        <v>1</v>
      </c>
      <c r="J149" s="22" t="s">
        <v>77</v>
      </c>
      <c r="K149" s="105">
        <v>11200</v>
      </c>
      <c r="L149" s="105">
        <f>ROUNDUP($I$149*$K$149,0)</f>
        <v>11200</v>
      </c>
      <c r="M149" s="105">
        <v>11200</v>
      </c>
      <c r="N149" s="120"/>
      <c r="O149" s="5"/>
      <c r="P149" s="25"/>
      <c r="Q149" s="25"/>
      <c r="R149" s="4"/>
      <c r="S149" s="2"/>
      <c r="T149" s="5"/>
      <c r="U149" s="5"/>
      <c r="V149" s="5"/>
      <c r="W149" s="31"/>
      <c r="X149" s="5" t="s">
        <v>151</v>
      </c>
      <c r="Y149" s="5" t="s">
        <v>36</v>
      </c>
      <c r="Z149" s="5"/>
      <c r="AA149" s="29"/>
      <c r="AD149" s="31" t="s">
        <v>35</v>
      </c>
      <c r="AE149" s="31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</row>
    <row r="150" spans="1:95" s="30" customFormat="1" ht="12" customHeight="1">
      <c r="A150" s="24"/>
      <c r="B150" s="43"/>
      <c r="C150" s="51">
        <v>40</v>
      </c>
      <c r="D150" s="59" t="s">
        <v>52</v>
      </c>
      <c r="E150" s="10" t="s">
        <v>200</v>
      </c>
      <c r="F150" s="26"/>
      <c r="G150" s="81"/>
      <c r="H150" s="15"/>
      <c r="I150" s="18"/>
      <c r="J150" s="21"/>
      <c r="K150" s="104"/>
      <c r="L150" s="104"/>
      <c r="M150" s="104"/>
      <c r="N150" s="119"/>
      <c r="O150" s="5"/>
      <c r="P150" s="25"/>
      <c r="Q150" s="25"/>
      <c r="R150" s="128"/>
      <c r="S150" s="2" t="s">
        <v>31</v>
      </c>
      <c r="T150" s="5"/>
      <c r="U150" s="5"/>
      <c r="V150" s="31"/>
      <c r="W150" s="31"/>
      <c r="X150" s="5"/>
      <c r="Y150" s="5"/>
      <c r="Z150" s="5"/>
      <c r="AA150" s="29"/>
      <c r="AD150" s="31"/>
      <c r="AE150" s="31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</row>
    <row r="151" spans="1:95" s="30" customFormat="1" ht="12" customHeight="1">
      <c r="A151" s="24"/>
      <c r="B151" s="43"/>
      <c r="C151" s="51"/>
      <c r="D151" s="60"/>
      <c r="E151" s="11" t="s">
        <v>312</v>
      </c>
      <c r="F151" s="72"/>
      <c r="G151" s="82"/>
      <c r="H151" s="16" t="s">
        <v>181</v>
      </c>
      <c r="I151" s="19">
        <v>1</v>
      </c>
      <c r="J151" s="22" t="s">
        <v>77</v>
      </c>
      <c r="K151" s="105">
        <v>15000</v>
      </c>
      <c r="L151" s="105">
        <f>ROUNDUP($I$151*$K$151,0)</f>
        <v>15000</v>
      </c>
      <c r="M151" s="105">
        <v>15000</v>
      </c>
      <c r="N151" s="120"/>
      <c r="O151" s="5"/>
      <c r="P151" s="25"/>
      <c r="Q151" s="25"/>
      <c r="R151" s="4"/>
      <c r="S151" s="2"/>
      <c r="T151" s="5"/>
      <c r="U151" s="5"/>
      <c r="V151" s="5"/>
      <c r="W151" s="31"/>
      <c r="X151" s="5" t="s">
        <v>179</v>
      </c>
      <c r="Y151" s="5" t="s">
        <v>36</v>
      </c>
      <c r="Z151" s="5"/>
      <c r="AA151" s="29"/>
      <c r="AD151" s="31" t="s">
        <v>35</v>
      </c>
      <c r="AE151" s="31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</row>
    <row r="152" spans="1:95" s="30" customFormat="1" ht="12" customHeight="1">
      <c r="A152" s="24"/>
      <c r="B152" s="43"/>
      <c r="C152" s="51">
        <v>41</v>
      </c>
      <c r="D152" s="59" t="s">
        <v>100</v>
      </c>
      <c r="E152" s="10" t="s">
        <v>314</v>
      </c>
      <c r="F152" s="26"/>
      <c r="G152" s="81"/>
      <c r="H152" s="15"/>
      <c r="I152" s="18"/>
      <c r="J152" s="21"/>
      <c r="K152" s="104"/>
      <c r="L152" s="104"/>
      <c r="M152" s="104"/>
      <c r="N152" s="119"/>
      <c r="O152" s="5"/>
      <c r="P152" s="25"/>
      <c r="Q152" s="25"/>
      <c r="R152" s="128"/>
      <c r="S152" s="2" t="s">
        <v>31</v>
      </c>
      <c r="T152" s="5"/>
      <c r="U152" s="5"/>
      <c r="V152" s="31"/>
      <c r="W152" s="31"/>
      <c r="X152" s="5"/>
      <c r="Y152" s="5"/>
      <c r="Z152" s="5"/>
      <c r="AA152" s="29"/>
      <c r="AD152" s="31"/>
      <c r="AE152" s="31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</row>
    <row r="153" spans="1:95" s="30" customFormat="1" ht="12" customHeight="1">
      <c r="A153" s="24"/>
      <c r="B153" s="43"/>
      <c r="C153" s="51"/>
      <c r="D153" s="60"/>
      <c r="E153" s="11" t="s">
        <v>313</v>
      </c>
      <c r="F153" s="72"/>
      <c r="G153" s="82"/>
      <c r="H153" s="16" t="s">
        <v>183</v>
      </c>
      <c r="I153" s="19">
        <v>8</v>
      </c>
      <c r="J153" s="22" t="s">
        <v>2</v>
      </c>
      <c r="K153" s="105">
        <v>17970</v>
      </c>
      <c r="L153" s="105">
        <f>ROUNDUP($I$153*$K$153,0)</f>
        <v>143760</v>
      </c>
      <c r="M153" s="105">
        <v>17970</v>
      </c>
      <c r="N153" s="120"/>
      <c r="O153" s="5"/>
      <c r="P153" s="25"/>
      <c r="Q153" s="25"/>
      <c r="R153" s="4"/>
      <c r="S153" s="2"/>
      <c r="T153" s="5"/>
      <c r="U153" s="5"/>
      <c r="V153" s="5"/>
      <c r="W153" s="31"/>
      <c r="X153" s="5" t="s">
        <v>182</v>
      </c>
      <c r="Y153" s="5" t="s">
        <v>36</v>
      </c>
      <c r="Z153" s="5"/>
      <c r="AA153" s="29"/>
      <c r="AD153" s="31" t="s">
        <v>35</v>
      </c>
      <c r="AE153" s="31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</row>
    <row r="154" spans="1:95" s="30" customFormat="1" ht="12" customHeight="1">
      <c r="A154" s="24"/>
      <c r="B154" s="43"/>
      <c r="C154" s="51">
        <v>42</v>
      </c>
      <c r="D154" s="59" t="s">
        <v>63</v>
      </c>
      <c r="E154" s="10" t="s">
        <v>229</v>
      </c>
      <c r="F154" s="26"/>
      <c r="G154" s="81"/>
      <c r="H154" s="15"/>
      <c r="I154" s="18"/>
      <c r="J154" s="21"/>
      <c r="K154" s="104"/>
      <c r="L154" s="104"/>
      <c r="M154" s="104"/>
      <c r="N154" s="119"/>
      <c r="O154" s="5"/>
      <c r="P154" s="25"/>
      <c r="Q154" s="25"/>
      <c r="R154" s="128"/>
      <c r="S154" s="2" t="s">
        <v>31</v>
      </c>
      <c r="T154" s="5"/>
      <c r="U154" s="5"/>
      <c r="V154" s="31"/>
      <c r="W154" s="31"/>
      <c r="X154" s="5"/>
      <c r="Y154" s="5"/>
      <c r="Z154" s="5"/>
      <c r="AA154" s="29"/>
      <c r="AD154" s="31"/>
      <c r="AE154" s="31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</row>
    <row r="155" spans="1:95" s="30" customFormat="1" ht="12" customHeight="1">
      <c r="A155" s="24"/>
      <c r="B155" s="43"/>
      <c r="C155" s="51"/>
      <c r="D155" s="60"/>
      <c r="E155" s="11" t="s">
        <v>315</v>
      </c>
      <c r="F155" s="72"/>
      <c r="G155" s="82"/>
      <c r="H155" s="16" t="s">
        <v>60</v>
      </c>
      <c r="I155" s="19">
        <v>4</v>
      </c>
      <c r="J155" s="22" t="s">
        <v>2</v>
      </c>
      <c r="K155" s="105">
        <v>10490</v>
      </c>
      <c r="L155" s="105">
        <f>ROUNDUP($I$155*$K$155,0)</f>
        <v>41960</v>
      </c>
      <c r="M155" s="105">
        <v>10490</v>
      </c>
      <c r="N155" s="120"/>
      <c r="O155" s="5"/>
      <c r="P155" s="25"/>
      <c r="Q155" s="25"/>
      <c r="R155" s="4"/>
      <c r="S155" s="2"/>
      <c r="T155" s="5"/>
      <c r="U155" s="5"/>
      <c r="V155" s="5"/>
      <c r="W155" s="31"/>
      <c r="X155" s="5" t="s">
        <v>156</v>
      </c>
      <c r="Y155" s="5" t="s">
        <v>36</v>
      </c>
      <c r="Z155" s="5"/>
      <c r="AA155" s="29"/>
      <c r="AD155" s="31" t="s">
        <v>35</v>
      </c>
      <c r="AE155" s="31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</row>
    <row r="156" spans="1:95" s="30" customFormat="1" ht="12" customHeight="1">
      <c r="A156" s="24"/>
      <c r="B156" s="43"/>
      <c r="C156" s="51">
        <v>43</v>
      </c>
      <c r="D156" s="59" t="s">
        <v>104</v>
      </c>
      <c r="E156" s="10" t="s">
        <v>316</v>
      </c>
      <c r="F156" s="26"/>
      <c r="G156" s="81"/>
      <c r="H156" s="15"/>
      <c r="I156" s="18"/>
      <c r="J156" s="21"/>
      <c r="K156" s="104"/>
      <c r="L156" s="104"/>
      <c r="M156" s="104"/>
      <c r="N156" s="119"/>
      <c r="O156" s="5"/>
      <c r="P156" s="25"/>
      <c r="Q156" s="25"/>
      <c r="R156" s="128"/>
      <c r="S156" s="2" t="s">
        <v>31</v>
      </c>
      <c r="T156" s="5"/>
      <c r="U156" s="5"/>
      <c r="V156" s="31"/>
      <c r="W156" s="31"/>
      <c r="X156" s="5"/>
      <c r="Y156" s="5"/>
      <c r="Z156" s="5"/>
      <c r="AA156" s="29"/>
      <c r="AD156" s="31"/>
      <c r="AE156" s="31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</row>
    <row r="157" spans="1:95" s="30" customFormat="1" ht="12" customHeight="1">
      <c r="A157" s="24"/>
      <c r="B157" s="43"/>
      <c r="C157" s="51"/>
      <c r="D157" s="60"/>
      <c r="E157" s="11" t="s">
        <v>141</v>
      </c>
      <c r="F157" s="72"/>
      <c r="G157" s="82"/>
      <c r="H157" s="16" t="s">
        <v>186</v>
      </c>
      <c r="I157" s="19">
        <v>8</v>
      </c>
      <c r="J157" s="22" t="s">
        <v>85</v>
      </c>
      <c r="K157" s="105">
        <v>3750</v>
      </c>
      <c r="L157" s="105">
        <f>ROUNDUP($I$157*$K$157,0)</f>
        <v>30000</v>
      </c>
      <c r="M157" s="105">
        <v>3750</v>
      </c>
      <c r="N157" s="120"/>
      <c r="O157" s="5"/>
      <c r="P157" s="25"/>
      <c r="Q157" s="25"/>
      <c r="R157" s="4"/>
      <c r="S157" s="2"/>
      <c r="T157" s="5"/>
      <c r="U157" s="5"/>
      <c r="V157" s="5"/>
      <c r="W157" s="31"/>
      <c r="X157" s="5" t="s">
        <v>184</v>
      </c>
      <c r="Y157" s="5" t="s">
        <v>28</v>
      </c>
      <c r="Z157" s="5"/>
      <c r="AA157" s="29"/>
      <c r="AD157" s="31" t="s">
        <v>35</v>
      </c>
      <c r="AE157" s="31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</row>
    <row r="158" spans="1:95" s="30" customFormat="1" ht="12" customHeight="1">
      <c r="A158" s="24"/>
      <c r="B158" s="43"/>
      <c r="C158" s="51">
        <v>44</v>
      </c>
      <c r="D158" s="59" t="s">
        <v>187</v>
      </c>
      <c r="E158" s="10" t="s">
        <v>378</v>
      </c>
      <c r="F158" s="26"/>
      <c r="G158" s="81"/>
      <c r="H158" s="15"/>
      <c r="I158" s="18"/>
      <c r="J158" s="21"/>
      <c r="K158" s="104"/>
      <c r="L158" s="104"/>
      <c r="M158" s="104"/>
      <c r="N158" s="119"/>
      <c r="O158" s="5"/>
      <c r="P158" s="25"/>
      <c r="Q158" s="25"/>
      <c r="R158" s="128"/>
      <c r="S158" s="2" t="s">
        <v>31</v>
      </c>
      <c r="T158" s="5"/>
      <c r="U158" s="5"/>
      <c r="V158" s="31"/>
      <c r="W158" s="31"/>
      <c r="X158" s="5"/>
      <c r="Y158" s="5"/>
      <c r="Z158" s="5"/>
      <c r="AA158" s="29"/>
      <c r="AD158" s="31"/>
      <c r="AE158" s="31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</row>
    <row r="159" spans="1:95" s="30" customFormat="1" ht="12" customHeight="1">
      <c r="A159" s="24"/>
      <c r="B159" s="43"/>
      <c r="C159" s="51"/>
      <c r="D159" s="60"/>
      <c r="E159" s="11" t="s">
        <v>225</v>
      </c>
      <c r="F159" s="72"/>
      <c r="G159" s="82"/>
      <c r="H159" s="16" t="s">
        <v>190</v>
      </c>
      <c r="I159" s="19">
        <v>4</v>
      </c>
      <c r="J159" s="22" t="s">
        <v>77</v>
      </c>
      <c r="K159" s="105">
        <v>9960</v>
      </c>
      <c r="L159" s="105">
        <f>ROUNDUP($I$159*$K$159,0)</f>
        <v>39840</v>
      </c>
      <c r="M159" s="105">
        <v>9960</v>
      </c>
      <c r="N159" s="120"/>
      <c r="O159" s="5"/>
      <c r="P159" s="25"/>
      <c r="Q159" s="25"/>
      <c r="R159" s="4"/>
      <c r="S159" s="2"/>
      <c r="T159" s="5"/>
      <c r="U159" s="5"/>
      <c r="V159" s="5"/>
      <c r="W159" s="31"/>
      <c r="X159" s="5" t="s">
        <v>188</v>
      </c>
      <c r="Y159" s="5" t="s">
        <v>189</v>
      </c>
      <c r="Z159" s="5"/>
      <c r="AA159" s="29"/>
      <c r="AD159" s="31" t="s">
        <v>35</v>
      </c>
      <c r="AE159" s="31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</row>
    <row r="160" spans="1:95" s="30" customFormat="1" ht="12" customHeight="1">
      <c r="A160" s="24"/>
      <c r="B160" s="43"/>
      <c r="C160" s="51">
        <v>45</v>
      </c>
      <c r="D160" s="59" t="s">
        <v>191</v>
      </c>
      <c r="E160" s="10" t="s">
        <v>243</v>
      </c>
      <c r="F160" s="26"/>
      <c r="G160" s="81"/>
      <c r="H160" s="15"/>
      <c r="I160" s="18"/>
      <c r="J160" s="21"/>
      <c r="K160" s="104"/>
      <c r="L160" s="104"/>
      <c r="M160" s="104"/>
      <c r="N160" s="119"/>
      <c r="O160" s="5"/>
      <c r="P160" s="25"/>
      <c r="Q160" s="25"/>
      <c r="R160" s="128"/>
      <c r="S160" s="2" t="s">
        <v>31</v>
      </c>
      <c r="T160" s="5"/>
      <c r="U160" s="5"/>
      <c r="V160" s="31"/>
      <c r="W160" s="31"/>
      <c r="X160" s="5"/>
      <c r="Y160" s="5"/>
      <c r="Z160" s="5"/>
      <c r="AA160" s="29"/>
      <c r="AD160" s="31"/>
      <c r="AE160" s="31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</row>
    <row r="161" spans="1:95" s="30" customFormat="1" ht="12" customHeight="1">
      <c r="A161" s="24"/>
      <c r="B161" s="43"/>
      <c r="C161" s="51"/>
      <c r="D161" s="60"/>
      <c r="E161" s="11" t="s">
        <v>225</v>
      </c>
      <c r="F161" s="72"/>
      <c r="G161" s="82"/>
      <c r="H161" s="16" t="s">
        <v>194</v>
      </c>
      <c r="I161" s="19">
        <v>4</v>
      </c>
      <c r="J161" s="22" t="s">
        <v>77</v>
      </c>
      <c r="K161" s="105">
        <v>9960</v>
      </c>
      <c r="L161" s="105">
        <f>ROUNDUP($I$161*$K$161,0)</f>
        <v>39840</v>
      </c>
      <c r="M161" s="105">
        <v>9960</v>
      </c>
      <c r="N161" s="120"/>
      <c r="O161" s="5"/>
      <c r="P161" s="25"/>
      <c r="Q161" s="25"/>
      <c r="R161" s="4"/>
      <c r="S161" s="2"/>
      <c r="T161" s="5"/>
      <c r="U161" s="5"/>
      <c r="V161" s="5"/>
      <c r="W161" s="31"/>
      <c r="X161" s="5" t="s">
        <v>188</v>
      </c>
      <c r="Y161" s="5" t="s">
        <v>189</v>
      </c>
      <c r="Z161" s="5"/>
      <c r="AA161" s="29"/>
      <c r="AD161" s="31" t="s">
        <v>35</v>
      </c>
      <c r="AE161" s="31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</row>
    <row r="162" spans="1:95" s="30" customFormat="1" ht="12" customHeight="1">
      <c r="A162" s="24"/>
      <c r="B162" s="43"/>
      <c r="C162" s="51">
        <v>46</v>
      </c>
      <c r="D162" s="59" t="s">
        <v>195</v>
      </c>
      <c r="E162" s="10" t="s">
        <v>215</v>
      </c>
      <c r="F162" s="26"/>
      <c r="G162" s="81"/>
      <c r="H162" s="15"/>
      <c r="I162" s="18"/>
      <c r="J162" s="21"/>
      <c r="K162" s="104"/>
      <c r="L162" s="104"/>
      <c r="M162" s="104"/>
      <c r="N162" s="119"/>
      <c r="O162" s="5"/>
      <c r="P162" s="25"/>
      <c r="Q162" s="25"/>
      <c r="R162" s="128"/>
      <c r="S162" s="2" t="s">
        <v>31</v>
      </c>
      <c r="T162" s="5"/>
      <c r="U162" s="5"/>
      <c r="V162" s="31"/>
      <c r="W162" s="31"/>
      <c r="X162" s="5"/>
      <c r="Y162" s="5"/>
      <c r="Z162" s="5"/>
      <c r="AA162" s="29"/>
      <c r="AD162" s="31"/>
      <c r="AE162" s="31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</row>
    <row r="163" spans="1:95" s="30" customFormat="1" ht="12" customHeight="1">
      <c r="A163" s="24"/>
      <c r="B163" s="43"/>
      <c r="C163" s="52"/>
      <c r="D163" s="61"/>
      <c r="E163" s="12" t="s">
        <v>170</v>
      </c>
      <c r="F163" s="73"/>
      <c r="G163" s="83"/>
      <c r="H163" s="17" t="s">
        <v>109</v>
      </c>
      <c r="I163" s="20">
        <v>2</v>
      </c>
      <c r="J163" s="23" t="s">
        <v>75</v>
      </c>
      <c r="K163" s="106">
        <v>81300</v>
      </c>
      <c r="L163" s="106">
        <f>ROUNDUP($I$163*$K$163,0)</f>
        <v>162600</v>
      </c>
      <c r="M163" s="106">
        <v>81300</v>
      </c>
      <c r="N163" s="121"/>
      <c r="O163" s="5"/>
      <c r="P163" s="25"/>
      <c r="Q163" s="25"/>
      <c r="R163" s="4"/>
      <c r="S163" s="2" t="s">
        <v>111</v>
      </c>
      <c r="T163" s="5"/>
      <c r="U163" s="5"/>
      <c r="V163" s="5"/>
      <c r="W163" s="31"/>
      <c r="X163" s="5" t="s">
        <v>106</v>
      </c>
      <c r="Y163" s="5" t="s">
        <v>36</v>
      </c>
      <c r="Z163" s="5"/>
      <c r="AA163" s="29"/>
      <c r="AD163" s="31" t="s">
        <v>34</v>
      </c>
      <c r="AE163" s="31" t="s">
        <v>34</v>
      </c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</row>
    <row r="164" spans="1:95" s="6" customFormat="1" ht="15" customHeight="1">
      <c r="A164" s="6"/>
      <c r="M164" s="117" t="s">
        <v>24</v>
      </c>
      <c r="N164" s="117"/>
      <c r="O164" s="6"/>
      <c r="T164" s="6"/>
      <c r="U164" s="6"/>
      <c r="V164" s="6"/>
      <c r="W164" s="6"/>
      <c r="X164" s="6"/>
      <c r="Y164" s="6"/>
      <c r="Z164" s="6"/>
      <c r="AA164" s="131"/>
      <c r="AB164" s="133"/>
      <c r="AC164" s="133"/>
      <c r="AD164" s="101"/>
      <c r="AE164" s="101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</row>
    <row r="165" spans="1:95" s="7" customFormat="1" ht="15" customHeight="1">
      <c r="A165" s="7"/>
      <c r="B165" s="39" t="s">
        <v>18</v>
      </c>
      <c r="C165" s="47" t="s">
        <v>269</v>
      </c>
      <c r="D165" s="58" t="s">
        <v>270</v>
      </c>
      <c r="E165" s="9" t="s">
        <v>72</v>
      </c>
      <c r="F165" s="71"/>
      <c r="G165" s="80"/>
      <c r="H165" s="14" t="s">
        <v>0</v>
      </c>
      <c r="I165" s="14" t="s">
        <v>1</v>
      </c>
      <c r="J165" s="14" t="s">
        <v>6</v>
      </c>
      <c r="K165" s="14" t="s">
        <v>27</v>
      </c>
      <c r="L165" s="14" t="s">
        <v>26</v>
      </c>
      <c r="M165" s="14" t="s">
        <v>11</v>
      </c>
      <c r="N165" s="118" t="s">
        <v>20</v>
      </c>
      <c r="P165" s="127" t="s">
        <v>280</v>
      </c>
      <c r="Q165" s="127" t="s">
        <v>22</v>
      </c>
      <c r="R165" s="118" t="s">
        <v>129</v>
      </c>
      <c r="S165" s="118" t="s">
        <v>272</v>
      </c>
      <c r="T165" s="7"/>
      <c r="U165" s="7"/>
      <c r="V165" s="130" t="s">
        <v>33</v>
      </c>
      <c r="W165" s="130" t="s">
        <v>67</v>
      </c>
      <c r="X165" s="130"/>
      <c r="Y165" s="130"/>
      <c r="Z165" s="130"/>
      <c r="AA165" s="132"/>
      <c r="AB165" s="134"/>
      <c r="AC165" s="135"/>
      <c r="AD165" s="136"/>
      <c r="AE165" s="136"/>
      <c r="AF165" s="13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</row>
    <row r="166" spans="1:95" s="30" customFormat="1" ht="12" customHeight="1">
      <c r="A166" s="24"/>
      <c r="B166" s="43"/>
      <c r="C166" s="51">
        <v>47</v>
      </c>
      <c r="D166" s="59" t="s">
        <v>196</v>
      </c>
      <c r="E166" s="10" t="s">
        <v>317</v>
      </c>
      <c r="F166" s="26"/>
      <c r="G166" s="81"/>
      <c r="H166" s="15"/>
      <c r="I166" s="18"/>
      <c r="J166" s="21"/>
      <c r="K166" s="104"/>
      <c r="L166" s="104"/>
      <c r="M166" s="104"/>
      <c r="N166" s="119"/>
      <c r="O166" s="5"/>
      <c r="P166" s="25"/>
      <c r="Q166" s="25"/>
      <c r="R166" s="128"/>
      <c r="S166" s="2" t="s">
        <v>31</v>
      </c>
      <c r="T166" s="5"/>
      <c r="U166" s="5"/>
      <c r="V166" s="31"/>
      <c r="W166" s="31"/>
      <c r="X166" s="5"/>
      <c r="Y166" s="5"/>
      <c r="Z166" s="5"/>
      <c r="AA166" s="29"/>
      <c r="AD166" s="31"/>
      <c r="AE166" s="31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</row>
    <row r="167" spans="1:95" s="30" customFormat="1" ht="12" customHeight="1">
      <c r="A167" s="24"/>
      <c r="B167" s="43"/>
      <c r="C167" s="51"/>
      <c r="D167" s="60"/>
      <c r="E167" s="11" t="s">
        <v>309</v>
      </c>
      <c r="F167" s="72"/>
      <c r="G167" s="82"/>
      <c r="H167" s="16" t="s">
        <v>199</v>
      </c>
      <c r="I167" s="19">
        <v>4</v>
      </c>
      <c r="J167" s="22" t="s">
        <v>85</v>
      </c>
      <c r="K167" s="105">
        <v>48400</v>
      </c>
      <c r="L167" s="105">
        <f>ROUNDUP($I$167*$K$167,0)</f>
        <v>193600</v>
      </c>
      <c r="M167" s="105">
        <v>48400</v>
      </c>
      <c r="N167" s="120"/>
      <c r="O167" s="5"/>
      <c r="P167" s="25"/>
      <c r="Q167" s="25"/>
      <c r="R167" s="4"/>
      <c r="S167" s="2"/>
      <c r="T167" s="5"/>
      <c r="U167" s="5"/>
      <c r="V167" s="5"/>
      <c r="W167" s="31"/>
      <c r="X167" s="5" t="s">
        <v>198</v>
      </c>
      <c r="Y167" s="5" t="s">
        <v>36</v>
      </c>
      <c r="Z167" s="5"/>
      <c r="AA167" s="29"/>
      <c r="AD167" s="31" t="s">
        <v>35</v>
      </c>
      <c r="AE167" s="31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</row>
    <row r="168" spans="1:95" s="30" customFormat="1" ht="12" customHeight="1">
      <c r="A168" s="24"/>
      <c r="B168" s="43"/>
      <c r="C168" s="51">
        <v>48</v>
      </c>
      <c r="D168" s="59" t="s">
        <v>127</v>
      </c>
      <c r="E168" s="10" t="s">
        <v>379</v>
      </c>
      <c r="F168" s="26"/>
      <c r="G168" s="81"/>
      <c r="H168" s="15"/>
      <c r="I168" s="18"/>
      <c r="J168" s="21"/>
      <c r="K168" s="104"/>
      <c r="L168" s="104"/>
      <c r="M168" s="104"/>
      <c r="N168" s="119"/>
      <c r="O168" s="5"/>
      <c r="P168" s="25"/>
      <c r="Q168" s="25"/>
      <c r="R168" s="128"/>
      <c r="S168" s="2" t="s">
        <v>31</v>
      </c>
      <c r="T168" s="5"/>
      <c r="U168" s="5"/>
      <c r="V168" s="31"/>
      <c r="W168" s="31"/>
      <c r="X168" s="5"/>
      <c r="Y168" s="5"/>
      <c r="Z168" s="5"/>
      <c r="AA168" s="29"/>
      <c r="AD168" s="31"/>
      <c r="AE168" s="31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</row>
    <row r="169" spans="1:95" s="30" customFormat="1" ht="12" customHeight="1">
      <c r="A169" s="24"/>
      <c r="B169" s="43"/>
      <c r="C169" s="51"/>
      <c r="D169" s="60"/>
      <c r="E169" s="11" t="s">
        <v>318</v>
      </c>
      <c r="F169" s="72"/>
      <c r="G169" s="82"/>
      <c r="H169" s="16" t="s">
        <v>62</v>
      </c>
      <c r="I169" s="19">
        <v>4</v>
      </c>
      <c r="J169" s="22" t="s">
        <v>77</v>
      </c>
      <c r="K169" s="105">
        <v>29500</v>
      </c>
      <c r="L169" s="105">
        <f>ROUNDUP($I$169*$K$169,0)</f>
        <v>118000</v>
      </c>
      <c r="M169" s="105">
        <v>29500</v>
      </c>
      <c r="N169" s="120"/>
      <c r="O169" s="5"/>
      <c r="P169" s="25"/>
      <c r="Q169" s="25"/>
      <c r="R169" s="4"/>
      <c r="S169" s="2" t="s">
        <v>201</v>
      </c>
      <c r="T169" s="5"/>
      <c r="U169" s="5"/>
      <c r="V169" s="5"/>
      <c r="W169" s="31"/>
      <c r="X169" s="5" t="s">
        <v>16</v>
      </c>
      <c r="Y169" s="5" t="s">
        <v>102</v>
      </c>
      <c r="Z169" s="5"/>
      <c r="AA169" s="29"/>
      <c r="AD169" s="31" t="s">
        <v>34</v>
      </c>
      <c r="AE169" s="31" t="s">
        <v>35</v>
      </c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</row>
    <row r="170" spans="1:95" s="30" customFormat="1" ht="12" customHeight="1">
      <c r="A170" s="24"/>
      <c r="B170" s="43"/>
      <c r="C170" s="51">
        <v>49</v>
      </c>
      <c r="D170" s="59" t="s">
        <v>202</v>
      </c>
      <c r="E170" s="10" t="s">
        <v>321</v>
      </c>
      <c r="F170" s="26"/>
      <c r="G170" s="81"/>
      <c r="H170" s="15"/>
      <c r="I170" s="18"/>
      <c r="J170" s="21"/>
      <c r="K170" s="104"/>
      <c r="L170" s="104"/>
      <c r="M170" s="104"/>
      <c r="N170" s="119"/>
      <c r="O170" s="5"/>
      <c r="P170" s="25"/>
      <c r="Q170" s="25"/>
      <c r="R170" s="128"/>
      <c r="S170" s="2" t="s">
        <v>31</v>
      </c>
      <c r="T170" s="5"/>
      <c r="U170" s="5"/>
      <c r="V170" s="31"/>
      <c r="W170" s="31"/>
      <c r="X170" s="5"/>
      <c r="Y170" s="5"/>
      <c r="Z170" s="5"/>
      <c r="AA170" s="29"/>
      <c r="AD170" s="31"/>
      <c r="AE170" s="31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</row>
    <row r="171" spans="1:95" s="30" customFormat="1" ht="12" customHeight="1">
      <c r="A171" s="24"/>
      <c r="B171" s="43"/>
      <c r="C171" s="51"/>
      <c r="D171" s="60"/>
      <c r="E171" s="11" t="s">
        <v>174</v>
      </c>
      <c r="F171" s="72"/>
      <c r="G171" s="82"/>
      <c r="H171" s="16" t="s">
        <v>207</v>
      </c>
      <c r="I171" s="19">
        <v>4</v>
      </c>
      <c r="J171" s="22" t="s">
        <v>85</v>
      </c>
      <c r="K171" s="105">
        <v>34800</v>
      </c>
      <c r="L171" s="105">
        <f>ROUNDUP($I$171*$K$171,0)</f>
        <v>139200</v>
      </c>
      <c r="M171" s="105">
        <v>34800</v>
      </c>
      <c r="N171" s="120"/>
      <c r="O171" s="5"/>
      <c r="P171" s="25"/>
      <c r="Q171" s="25"/>
      <c r="R171" s="4"/>
      <c r="S171" s="2"/>
      <c r="T171" s="5"/>
      <c r="U171" s="5"/>
      <c r="V171" s="5"/>
      <c r="W171" s="31"/>
      <c r="X171" s="5" t="s">
        <v>204</v>
      </c>
      <c r="Y171" s="5" t="s">
        <v>69</v>
      </c>
      <c r="Z171" s="5"/>
      <c r="AA171" s="29"/>
      <c r="AD171" s="31" t="s">
        <v>35</v>
      </c>
      <c r="AE171" s="31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</row>
    <row r="172" spans="1:95" s="30" customFormat="1" ht="12" customHeight="1">
      <c r="A172" s="24"/>
      <c r="B172" s="43"/>
      <c r="C172" s="51">
        <v>50</v>
      </c>
      <c r="D172" s="59" t="s">
        <v>51</v>
      </c>
      <c r="E172" s="10" t="s">
        <v>320</v>
      </c>
      <c r="F172" s="26"/>
      <c r="G172" s="81"/>
      <c r="H172" s="15"/>
      <c r="I172" s="18"/>
      <c r="J172" s="21"/>
      <c r="K172" s="104"/>
      <c r="L172" s="104"/>
      <c r="M172" s="104"/>
      <c r="N172" s="119"/>
      <c r="O172" s="5"/>
      <c r="P172" s="25"/>
      <c r="Q172" s="25"/>
      <c r="R172" s="128"/>
      <c r="S172" s="2" t="s">
        <v>31</v>
      </c>
      <c r="T172" s="5"/>
      <c r="U172" s="5"/>
      <c r="V172" s="31"/>
      <c r="W172" s="31"/>
      <c r="X172" s="5"/>
      <c r="Y172" s="5"/>
      <c r="Z172" s="5"/>
      <c r="AA172" s="29"/>
      <c r="AD172" s="31"/>
      <c r="AE172" s="31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</row>
    <row r="173" spans="1:95" s="30" customFormat="1" ht="12" customHeight="1">
      <c r="A173" s="24"/>
      <c r="B173" s="43"/>
      <c r="C173" s="51"/>
      <c r="D173" s="60"/>
      <c r="E173" s="11" t="s">
        <v>319</v>
      </c>
      <c r="F173" s="72"/>
      <c r="G173" s="82"/>
      <c r="H173" s="16" t="s">
        <v>209</v>
      </c>
      <c r="I173" s="19">
        <v>1</v>
      </c>
      <c r="J173" s="22" t="s">
        <v>77</v>
      </c>
      <c r="K173" s="105">
        <v>1720</v>
      </c>
      <c r="L173" s="105">
        <f>ROUNDUP($I$173*$K$173,0)</f>
        <v>1720</v>
      </c>
      <c r="M173" s="105">
        <v>1720</v>
      </c>
      <c r="N173" s="120"/>
      <c r="O173" s="5"/>
      <c r="P173" s="25"/>
      <c r="Q173" s="25"/>
      <c r="R173" s="4"/>
      <c r="S173" s="2"/>
      <c r="T173" s="5"/>
      <c r="U173" s="5"/>
      <c r="V173" s="5"/>
      <c r="W173" s="31"/>
      <c r="X173" s="5" t="s">
        <v>208</v>
      </c>
      <c r="Y173" s="5" t="s">
        <v>36</v>
      </c>
      <c r="Z173" s="5"/>
      <c r="AA173" s="29"/>
      <c r="AD173" s="31" t="s">
        <v>35</v>
      </c>
      <c r="AE173" s="31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</row>
    <row r="174" spans="1:95" s="30" customFormat="1" ht="12" customHeight="1">
      <c r="A174" s="24"/>
      <c r="B174" s="43"/>
      <c r="C174" s="51">
        <v>51</v>
      </c>
      <c r="D174" s="59" t="s">
        <v>13</v>
      </c>
      <c r="E174" s="10" t="s">
        <v>64</v>
      </c>
      <c r="F174" s="26"/>
      <c r="G174" s="81"/>
      <c r="H174" s="15"/>
      <c r="I174" s="18"/>
      <c r="J174" s="21"/>
      <c r="K174" s="104"/>
      <c r="L174" s="104"/>
      <c r="M174" s="104"/>
      <c r="N174" s="119"/>
      <c r="O174" s="5"/>
      <c r="P174" s="25"/>
      <c r="Q174" s="25"/>
      <c r="R174" s="128"/>
      <c r="S174" s="2" t="s">
        <v>31</v>
      </c>
      <c r="T174" s="5"/>
      <c r="U174" s="5"/>
      <c r="V174" s="31"/>
      <c r="W174" s="31"/>
      <c r="X174" s="5"/>
      <c r="Y174" s="5"/>
      <c r="Z174" s="5"/>
      <c r="AA174" s="29"/>
      <c r="AD174" s="31"/>
      <c r="AE174" s="31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</row>
    <row r="175" spans="1:95" s="30" customFormat="1" ht="12" customHeight="1">
      <c r="A175" s="24"/>
      <c r="B175" s="43"/>
      <c r="C175" s="51"/>
      <c r="D175" s="60"/>
      <c r="E175" s="11" t="s">
        <v>322</v>
      </c>
      <c r="F175" s="72"/>
      <c r="G175" s="82"/>
      <c r="H175" s="16" t="s">
        <v>162</v>
      </c>
      <c r="I175" s="19">
        <v>2</v>
      </c>
      <c r="J175" s="22" t="s">
        <v>77</v>
      </c>
      <c r="K175" s="105">
        <v>1820</v>
      </c>
      <c r="L175" s="105">
        <f>ROUNDUP($I$175*$K$175,0)</f>
        <v>3640</v>
      </c>
      <c r="M175" s="105">
        <v>1820</v>
      </c>
      <c r="N175" s="120"/>
      <c r="O175" s="5"/>
      <c r="P175" s="25"/>
      <c r="Q175" s="25"/>
      <c r="R175" s="4"/>
      <c r="S175" s="2"/>
      <c r="T175" s="5"/>
      <c r="U175" s="5"/>
      <c r="V175" s="5"/>
      <c r="W175" s="31"/>
      <c r="X175" s="5" t="s">
        <v>213</v>
      </c>
      <c r="Y175" s="5" t="s">
        <v>36</v>
      </c>
      <c r="Z175" s="5"/>
      <c r="AA175" s="29"/>
      <c r="AD175" s="31" t="s">
        <v>35</v>
      </c>
      <c r="AE175" s="31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</row>
    <row r="176" spans="1:95" s="30" customFormat="1" ht="12" customHeight="1">
      <c r="A176" s="24"/>
      <c r="B176" s="43"/>
      <c r="C176" s="51">
        <v>52</v>
      </c>
      <c r="D176" s="59" t="s">
        <v>214</v>
      </c>
      <c r="E176" s="10" t="s">
        <v>380</v>
      </c>
      <c r="F176" s="26"/>
      <c r="G176" s="81"/>
      <c r="H176" s="15"/>
      <c r="I176" s="18"/>
      <c r="J176" s="21"/>
      <c r="K176" s="104"/>
      <c r="L176" s="104"/>
      <c r="M176" s="104"/>
      <c r="N176" s="119"/>
      <c r="O176" s="5"/>
      <c r="P176" s="25"/>
      <c r="Q176" s="25"/>
      <c r="R176" s="128"/>
      <c r="S176" s="2" t="s">
        <v>31</v>
      </c>
      <c r="T176" s="5"/>
      <c r="U176" s="5"/>
      <c r="V176" s="31"/>
      <c r="W176" s="31"/>
      <c r="X176" s="5"/>
      <c r="Y176" s="5"/>
      <c r="Z176" s="5"/>
      <c r="AA176" s="29"/>
      <c r="AD176" s="31"/>
      <c r="AE176" s="31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</row>
    <row r="177" spans="1:95" s="30" customFormat="1" ht="12" customHeight="1">
      <c r="A177" s="24"/>
      <c r="B177" s="43"/>
      <c r="C177" s="51"/>
      <c r="D177" s="60"/>
      <c r="E177" s="11" t="s">
        <v>297</v>
      </c>
      <c r="F177" s="72"/>
      <c r="G177" s="82"/>
      <c r="H177" s="16" t="s">
        <v>89</v>
      </c>
      <c r="I177" s="19">
        <v>2</v>
      </c>
      <c r="J177" s="22" t="s">
        <v>77</v>
      </c>
      <c r="K177" s="105">
        <v>10000</v>
      </c>
      <c r="L177" s="105">
        <f>ROUNDUP($I$177*$K$177,0)</f>
        <v>20000</v>
      </c>
      <c r="M177" s="105"/>
      <c r="N177" s="120"/>
      <c r="O177" s="5"/>
      <c r="P177" s="25"/>
      <c r="Q177" s="25"/>
      <c r="R177" s="4"/>
      <c r="S177" s="2"/>
      <c r="T177" s="5"/>
      <c r="U177" s="5"/>
      <c r="V177" s="5"/>
      <c r="W177" s="31"/>
      <c r="X177" s="5" t="s">
        <v>16</v>
      </c>
      <c r="Y177" s="5"/>
      <c r="Z177" s="5"/>
      <c r="AA177" s="29"/>
      <c r="AD177" s="31"/>
      <c r="AE177" s="31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</row>
    <row r="178" spans="1:95" s="30" customFormat="1" ht="12" customHeight="1">
      <c r="A178" s="24"/>
      <c r="B178" s="43"/>
      <c r="C178" s="51">
        <v>53</v>
      </c>
      <c r="D178" s="59" t="s">
        <v>216</v>
      </c>
      <c r="E178" s="10" t="s">
        <v>354</v>
      </c>
      <c r="F178" s="26"/>
      <c r="G178" s="81"/>
      <c r="H178" s="15"/>
      <c r="I178" s="18"/>
      <c r="J178" s="21"/>
      <c r="K178" s="104"/>
      <c r="L178" s="104"/>
      <c r="M178" s="104"/>
      <c r="N178" s="119"/>
      <c r="O178" s="5"/>
      <c r="P178" s="25"/>
      <c r="Q178" s="25"/>
      <c r="R178" s="128"/>
      <c r="S178" s="2" t="s">
        <v>31</v>
      </c>
      <c r="T178" s="5"/>
      <c r="U178" s="5"/>
      <c r="V178" s="31"/>
      <c r="W178" s="31"/>
      <c r="X178" s="5"/>
      <c r="Y178" s="5"/>
      <c r="Z178" s="5"/>
      <c r="AA178" s="29"/>
      <c r="AD178" s="31"/>
      <c r="AE178" s="31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</row>
    <row r="179" spans="1:95" s="30" customFormat="1" ht="12" customHeight="1">
      <c r="A179" s="24"/>
      <c r="B179" s="43"/>
      <c r="C179" s="51"/>
      <c r="D179" s="60"/>
      <c r="E179" s="11" t="s">
        <v>65</v>
      </c>
      <c r="F179" s="72"/>
      <c r="G179" s="82"/>
      <c r="H179" s="16" t="s">
        <v>121</v>
      </c>
      <c r="I179" s="19">
        <v>2</v>
      </c>
      <c r="J179" s="22" t="s">
        <v>77</v>
      </c>
      <c r="K179" s="105">
        <v>8030</v>
      </c>
      <c r="L179" s="105">
        <f>ROUNDUP($I$179*$K$179,0)</f>
        <v>16060</v>
      </c>
      <c r="M179" s="105">
        <v>8030</v>
      </c>
      <c r="N179" s="120"/>
      <c r="O179" s="5"/>
      <c r="P179" s="25"/>
      <c r="Q179" s="25"/>
      <c r="R179" s="4"/>
      <c r="S179" s="2"/>
      <c r="T179" s="5"/>
      <c r="U179" s="5"/>
      <c r="V179" s="5"/>
      <c r="W179" s="31"/>
      <c r="X179" s="5" t="s">
        <v>115</v>
      </c>
      <c r="Y179" s="5" t="s">
        <v>119</v>
      </c>
      <c r="Z179" s="5"/>
      <c r="AA179" s="29"/>
      <c r="AD179" s="31" t="s">
        <v>35</v>
      </c>
      <c r="AE179" s="31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</row>
    <row r="180" spans="1:95" s="30" customFormat="1" ht="12" customHeight="1">
      <c r="A180" s="24"/>
      <c r="B180" s="43"/>
      <c r="C180" s="51">
        <v>54</v>
      </c>
      <c r="D180" s="59" t="s">
        <v>218</v>
      </c>
      <c r="E180" s="10" t="s">
        <v>381</v>
      </c>
      <c r="F180" s="26"/>
      <c r="G180" s="81"/>
      <c r="H180" s="15"/>
      <c r="I180" s="18"/>
      <c r="J180" s="21"/>
      <c r="K180" s="104"/>
      <c r="L180" s="104"/>
      <c r="M180" s="104"/>
      <c r="N180" s="119"/>
      <c r="O180" s="5"/>
      <c r="P180" s="25"/>
      <c r="Q180" s="25"/>
      <c r="R180" s="128"/>
      <c r="S180" s="2" t="s">
        <v>31</v>
      </c>
      <c r="T180" s="5"/>
      <c r="U180" s="5"/>
      <c r="V180" s="31"/>
      <c r="W180" s="31"/>
      <c r="X180" s="5"/>
      <c r="Y180" s="5"/>
      <c r="Z180" s="5"/>
      <c r="AA180" s="29"/>
      <c r="AD180" s="31"/>
      <c r="AE180" s="31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</row>
    <row r="181" spans="1:95" s="30" customFormat="1" ht="12" customHeight="1">
      <c r="A181" s="24"/>
      <c r="B181" s="43"/>
      <c r="C181" s="51"/>
      <c r="D181" s="60"/>
      <c r="E181" s="11" t="s">
        <v>324</v>
      </c>
      <c r="F181" s="72"/>
      <c r="G181" s="82"/>
      <c r="H181" s="16" t="s">
        <v>133</v>
      </c>
      <c r="I181" s="19">
        <v>1</v>
      </c>
      <c r="J181" s="22" t="s">
        <v>221</v>
      </c>
      <c r="K181" s="105">
        <v>42500</v>
      </c>
      <c r="L181" s="105">
        <f>ROUNDUP($I$181*$K$181,0)</f>
        <v>42500</v>
      </c>
      <c r="M181" s="105">
        <v>42500</v>
      </c>
      <c r="N181" s="120"/>
      <c r="O181" s="5"/>
      <c r="P181" s="25"/>
      <c r="Q181" s="25"/>
      <c r="R181" s="4"/>
      <c r="S181" s="2"/>
      <c r="T181" s="5"/>
      <c r="U181" s="5"/>
      <c r="V181" s="5"/>
      <c r="W181" s="31"/>
      <c r="X181" s="5" t="s">
        <v>43</v>
      </c>
      <c r="Y181" s="5" t="s">
        <v>220</v>
      </c>
      <c r="Z181" s="5"/>
      <c r="AA181" s="29"/>
      <c r="AD181" s="31" t="s">
        <v>35</v>
      </c>
      <c r="AE181" s="31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</row>
    <row r="182" spans="1:95" s="30" customFormat="1" ht="12" customHeight="1">
      <c r="A182" s="24"/>
      <c r="B182" s="43"/>
      <c r="C182" s="51">
        <v>55</v>
      </c>
      <c r="D182" s="59" t="s">
        <v>222</v>
      </c>
      <c r="E182" s="10" t="s">
        <v>176</v>
      </c>
      <c r="F182" s="26"/>
      <c r="G182" s="81"/>
      <c r="H182" s="15"/>
      <c r="I182" s="18"/>
      <c r="J182" s="21"/>
      <c r="K182" s="104"/>
      <c r="L182" s="104"/>
      <c r="M182" s="104"/>
      <c r="N182" s="119"/>
      <c r="O182" s="5"/>
      <c r="P182" s="25"/>
      <c r="Q182" s="25"/>
      <c r="R182" s="128"/>
      <c r="S182" s="2" t="s">
        <v>31</v>
      </c>
      <c r="T182" s="5"/>
      <c r="U182" s="5"/>
      <c r="V182" s="31"/>
      <c r="W182" s="31"/>
      <c r="X182" s="5"/>
      <c r="Y182" s="5"/>
      <c r="Z182" s="5"/>
      <c r="AA182" s="29"/>
      <c r="AD182" s="31"/>
      <c r="AE182" s="31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</row>
    <row r="183" spans="1:95" s="30" customFormat="1" ht="12" customHeight="1">
      <c r="A183" s="24"/>
      <c r="B183" s="43"/>
      <c r="C183" s="51"/>
      <c r="D183" s="60"/>
      <c r="E183" s="11" t="s">
        <v>325</v>
      </c>
      <c r="F183" s="72"/>
      <c r="G183" s="82"/>
      <c r="H183" s="16" t="s">
        <v>226</v>
      </c>
      <c r="I183" s="19">
        <v>1</v>
      </c>
      <c r="J183" s="22" t="s">
        <v>85</v>
      </c>
      <c r="K183" s="105">
        <v>90500</v>
      </c>
      <c r="L183" s="105">
        <f>ROUNDUP($I$183*$K$183,0)</f>
        <v>90500</v>
      </c>
      <c r="M183" s="105">
        <v>90500</v>
      </c>
      <c r="N183" s="120"/>
      <c r="O183" s="5"/>
      <c r="P183" s="25"/>
      <c r="Q183" s="25"/>
      <c r="R183" s="4"/>
      <c r="S183" s="2"/>
      <c r="T183" s="5"/>
      <c r="U183" s="5"/>
      <c r="V183" s="5"/>
      <c r="W183" s="31"/>
      <c r="X183" s="5" t="s">
        <v>223</v>
      </c>
      <c r="Y183" s="5" t="s">
        <v>135</v>
      </c>
      <c r="Z183" s="5"/>
      <c r="AA183" s="29"/>
      <c r="AD183" s="31" t="s">
        <v>35</v>
      </c>
      <c r="AE183" s="31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</row>
    <row r="184" spans="1:95" s="30" customFormat="1" ht="12" customHeight="1">
      <c r="A184" s="24"/>
      <c r="B184" s="43"/>
      <c r="C184" s="51">
        <v>56</v>
      </c>
      <c r="D184" s="59" t="s">
        <v>227</v>
      </c>
      <c r="E184" s="10" t="s">
        <v>382</v>
      </c>
      <c r="F184" s="26"/>
      <c r="G184" s="81"/>
      <c r="H184" s="15"/>
      <c r="I184" s="18"/>
      <c r="J184" s="21"/>
      <c r="K184" s="104"/>
      <c r="L184" s="104"/>
      <c r="M184" s="104"/>
      <c r="N184" s="119"/>
      <c r="O184" s="5"/>
      <c r="P184" s="25"/>
      <c r="Q184" s="25"/>
      <c r="R184" s="128"/>
      <c r="S184" s="2" t="s">
        <v>31</v>
      </c>
      <c r="T184" s="5"/>
      <c r="U184" s="5"/>
      <c r="V184" s="31"/>
      <c r="W184" s="31"/>
      <c r="X184" s="5"/>
      <c r="Y184" s="5"/>
      <c r="Z184" s="5"/>
      <c r="AA184" s="29"/>
      <c r="AD184" s="31"/>
      <c r="AE184" s="31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</row>
    <row r="185" spans="1:95" s="30" customFormat="1" ht="12" customHeight="1">
      <c r="A185" s="24"/>
      <c r="B185" s="43"/>
      <c r="C185" s="51"/>
      <c r="D185" s="60"/>
      <c r="E185" s="11" t="s">
        <v>326</v>
      </c>
      <c r="F185" s="72"/>
      <c r="G185" s="82"/>
      <c r="H185" s="16" t="s">
        <v>230</v>
      </c>
      <c r="I185" s="19">
        <v>1</v>
      </c>
      <c r="J185" s="22" t="s">
        <v>85</v>
      </c>
      <c r="K185" s="105">
        <v>55100</v>
      </c>
      <c r="L185" s="105">
        <f>ROUNDUP($I$185*$K$185,0)</f>
        <v>55100</v>
      </c>
      <c r="M185" s="105">
        <v>55100</v>
      </c>
      <c r="N185" s="120"/>
      <c r="O185" s="5"/>
      <c r="P185" s="25"/>
      <c r="Q185" s="25"/>
      <c r="R185" s="4"/>
      <c r="S185" s="2"/>
      <c r="T185" s="5"/>
      <c r="U185" s="5"/>
      <c r="V185" s="5"/>
      <c r="W185" s="31"/>
      <c r="X185" s="5" t="s">
        <v>228</v>
      </c>
      <c r="Y185" s="5" t="s">
        <v>113</v>
      </c>
      <c r="Z185" s="5"/>
      <c r="AA185" s="29"/>
      <c r="AD185" s="31" t="s">
        <v>35</v>
      </c>
      <c r="AE185" s="31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</row>
    <row r="186" spans="1:95" s="30" customFormat="1" ht="12" customHeight="1">
      <c r="A186" s="24"/>
      <c r="B186" s="43"/>
      <c r="C186" s="51">
        <v>57</v>
      </c>
      <c r="D186" s="59" t="s">
        <v>231</v>
      </c>
      <c r="E186" s="10" t="s">
        <v>356</v>
      </c>
      <c r="F186" s="26"/>
      <c r="G186" s="81"/>
      <c r="H186" s="15"/>
      <c r="I186" s="18"/>
      <c r="J186" s="21"/>
      <c r="K186" s="104"/>
      <c r="L186" s="104"/>
      <c r="M186" s="104"/>
      <c r="N186" s="119"/>
      <c r="O186" s="5"/>
      <c r="P186" s="25"/>
      <c r="Q186" s="25"/>
      <c r="R186" s="128"/>
      <c r="S186" s="2" t="s">
        <v>31</v>
      </c>
      <c r="T186" s="5"/>
      <c r="U186" s="5"/>
      <c r="V186" s="31"/>
      <c r="W186" s="31"/>
      <c r="X186" s="5"/>
      <c r="Y186" s="5"/>
      <c r="Z186" s="5"/>
      <c r="AA186" s="29"/>
      <c r="AD186" s="31"/>
      <c r="AE186" s="31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</row>
    <row r="187" spans="1:95" s="30" customFormat="1" ht="12" customHeight="1">
      <c r="A187" s="24"/>
      <c r="B187" s="43"/>
      <c r="C187" s="51"/>
      <c r="D187" s="60"/>
      <c r="E187" s="11" t="s">
        <v>297</v>
      </c>
      <c r="F187" s="72"/>
      <c r="G187" s="82"/>
      <c r="H187" s="16" t="s">
        <v>124</v>
      </c>
      <c r="I187" s="19">
        <v>1</v>
      </c>
      <c r="J187" s="22" t="s">
        <v>75</v>
      </c>
      <c r="K187" s="105">
        <v>75000</v>
      </c>
      <c r="L187" s="105">
        <f>ROUNDUP($I$187*$K$187,0)</f>
        <v>75000</v>
      </c>
      <c r="M187" s="105"/>
      <c r="N187" s="120"/>
      <c r="O187" s="5"/>
      <c r="P187" s="25"/>
      <c r="Q187" s="25"/>
      <c r="R187" s="4"/>
      <c r="S187" s="2"/>
      <c r="T187" s="5"/>
      <c r="U187" s="5"/>
      <c r="V187" s="5"/>
      <c r="W187" s="31"/>
      <c r="X187" s="5" t="s">
        <v>16</v>
      </c>
      <c r="Y187" s="5"/>
      <c r="Z187" s="5"/>
      <c r="AA187" s="29"/>
      <c r="AD187" s="31"/>
      <c r="AE187" s="31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</row>
    <row r="188" spans="1:95" s="30" customFormat="1" ht="12" customHeight="1">
      <c r="A188" s="24"/>
      <c r="B188" s="43"/>
      <c r="C188" s="51">
        <v>58</v>
      </c>
      <c r="D188" s="59" t="s">
        <v>232</v>
      </c>
      <c r="E188" s="10" t="s">
        <v>234</v>
      </c>
      <c r="F188" s="26"/>
      <c r="G188" s="81"/>
      <c r="H188" s="15"/>
      <c r="I188" s="18"/>
      <c r="J188" s="21"/>
      <c r="K188" s="104"/>
      <c r="L188" s="104"/>
      <c r="M188" s="104"/>
      <c r="N188" s="119"/>
      <c r="O188" s="5"/>
      <c r="P188" s="25"/>
      <c r="Q188" s="25"/>
      <c r="R188" s="128"/>
      <c r="S188" s="2" t="s">
        <v>31</v>
      </c>
      <c r="T188" s="5"/>
      <c r="U188" s="5"/>
      <c r="V188" s="31"/>
      <c r="W188" s="31"/>
      <c r="X188" s="5"/>
      <c r="Y188" s="5"/>
      <c r="Z188" s="5"/>
      <c r="AA188" s="29"/>
      <c r="AD188" s="31"/>
      <c r="AE188" s="31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</row>
    <row r="189" spans="1:95" s="30" customFormat="1" ht="12" customHeight="1">
      <c r="A189" s="24"/>
      <c r="B189" s="43"/>
      <c r="C189" s="51"/>
      <c r="D189" s="60"/>
      <c r="E189" s="11" t="s">
        <v>299</v>
      </c>
      <c r="F189" s="72"/>
      <c r="G189" s="82"/>
      <c r="H189" s="16" t="s">
        <v>44</v>
      </c>
      <c r="I189" s="19">
        <v>2</v>
      </c>
      <c r="J189" s="22" t="s">
        <v>122</v>
      </c>
      <c r="K189" s="105">
        <v>55900</v>
      </c>
      <c r="L189" s="105">
        <f>ROUNDUP($I$189*$K$189,0)</f>
        <v>111800</v>
      </c>
      <c r="M189" s="105">
        <v>55900</v>
      </c>
      <c r="N189" s="120"/>
      <c r="O189" s="5"/>
      <c r="P189" s="25"/>
      <c r="Q189" s="25"/>
      <c r="R189" s="4"/>
      <c r="S189" s="2"/>
      <c r="T189" s="5"/>
      <c r="U189" s="5"/>
      <c r="V189" s="5"/>
      <c r="W189" s="31"/>
      <c r="X189" s="5" t="s">
        <v>10</v>
      </c>
      <c r="Y189" s="5" t="s">
        <v>70</v>
      </c>
      <c r="Z189" s="5"/>
      <c r="AA189" s="29"/>
      <c r="AD189" s="31" t="s">
        <v>34</v>
      </c>
      <c r="AE189" s="31" t="s">
        <v>34</v>
      </c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</row>
    <row r="190" spans="1:95" s="30" customFormat="1" ht="12" customHeight="1">
      <c r="A190" s="24"/>
      <c r="B190" s="43"/>
      <c r="C190" s="51"/>
      <c r="D190" s="59"/>
      <c r="E190" s="10"/>
      <c r="F190" s="26"/>
      <c r="G190" s="81"/>
      <c r="H190" s="15"/>
      <c r="I190" s="18"/>
      <c r="J190" s="21"/>
      <c r="K190" s="107"/>
      <c r="L190" s="104"/>
      <c r="M190" s="104"/>
      <c r="N190" s="119"/>
      <c r="O190" s="5"/>
      <c r="P190" s="25"/>
      <c r="Q190" s="25"/>
      <c r="R190" s="128"/>
      <c r="S190" s="2"/>
      <c r="T190" s="5"/>
      <c r="U190" s="5"/>
      <c r="V190" s="31"/>
      <c r="W190" s="31"/>
      <c r="X190" s="5"/>
      <c r="Y190" s="5"/>
      <c r="Z190" s="5"/>
      <c r="AA190" s="29"/>
      <c r="AD190" s="31"/>
      <c r="AE190" s="31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</row>
    <row r="191" spans="1:95" s="30" customFormat="1" ht="12" customHeight="1">
      <c r="A191" s="24"/>
      <c r="B191" s="41"/>
      <c r="C191" s="49"/>
      <c r="D191" s="60"/>
      <c r="E191" s="11"/>
      <c r="F191" s="72"/>
      <c r="G191" s="82"/>
      <c r="H191" s="16"/>
      <c r="I191" s="19"/>
      <c r="J191" s="22"/>
      <c r="K191" s="108" t="s">
        <v>236</v>
      </c>
      <c r="L191" s="105">
        <f>IF(COUNTIF($K133:$K190,"【金額小計】")=0,SUM($L133:$L190),SUMIF($K133:$K190,"【金額小計】",$L133:$L190)+SUMIF($K133:$K190,"【出精値引】",$L133:$L190))</f>
        <v>2013100</v>
      </c>
      <c r="M191" s="105"/>
      <c r="N191" s="120"/>
      <c r="O191" s="5"/>
      <c r="P191" s="25"/>
      <c r="Q191" s="25"/>
      <c r="R191" s="4"/>
      <c r="S191" s="2"/>
      <c r="T191" s="5"/>
      <c r="U191" s="5"/>
      <c r="V191" s="5"/>
      <c r="W191" s="31"/>
      <c r="X191" s="5"/>
      <c r="Y191" s="5"/>
      <c r="Z191" s="5"/>
      <c r="AA191" s="29"/>
      <c r="AD191" s="31"/>
      <c r="AE191" s="31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</row>
    <row r="192" spans="1:95" s="30" customFormat="1" ht="12" customHeight="1">
      <c r="A192" s="24"/>
      <c r="B192" s="42" t="s">
        <v>376</v>
      </c>
      <c r="C192" s="50">
        <v>59</v>
      </c>
      <c r="D192" s="59"/>
      <c r="E192" s="10" t="s">
        <v>137</v>
      </c>
      <c r="F192" s="26"/>
      <c r="G192" s="81"/>
      <c r="H192" s="15"/>
      <c r="I192" s="18"/>
      <c r="J192" s="21"/>
      <c r="K192" s="104"/>
      <c r="L192" s="104"/>
      <c r="M192" s="104"/>
      <c r="N192" s="119"/>
      <c r="O192" s="5"/>
      <c r="P192" s="25"/>
      <c r="Q192" s="25" t="s">
        <v>329</v>
      </c>
      <c r="R192" s="128"/>
      <c r="S192" s="2"/>
      <c r="T192" s="5"/>
      <c r="U192" s="5"/>
      <c r="V192" s="31"/>
      <c r="W192" s="31"/>
      <c r="X192" s="5"/>
      <c r="Y192" s="5"/>
      <c r="Z192" s="5"/>
      <c r="AA192" s="29"/>
      <c r="AD192" s="31"/>
      <c r="AE192" s="31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</row>
    <row r="193" spans="1:95" s="30" customFormat="1" ht="12" customHeight="1">
      <c r="A193" s="24"/>
      <c r="B193" s="43"/>
      <c r="C193" s="51"/>
      <c r="D193" s="60"/>
      <c r="E193" s="11"/>
      <c r="F193" s="72"/>
      <c r="G193" s="82"/>
      <c r="H193" s="16"/>
      <c r="I193" s="19"/>
      <c r="J193" s="22"/>
      <c r="K193" s="105"/>
      <c r="L193" s="105"/>
      <c r="M193" s="105"/>
      <c r="N193" s="120"/>
      <c r="O193" s="5"/>
      <c r="P193" s="25"/>
      <c r="Q193" s="25"/>
      <c r="R193" s="4"/>
      <c r="S193" s="2"/>
      <c r="T193" s="5"/>
      <c r="U193" s="5"/>
      <c r="V193" s="5"/>
      <c r="W193" s="31"/>
      <c r="X193" s="5"/>
      <c r="Y193" s="5"/>
      <c r="Z193" s="5"/>
      <c r="AA193" s="29"/>
      <c r="AD193" s="31" t="s">
        <v>71</v>
      </c>
      <c r="AE193" s="31" t="s">
        <v>71</v>
      </c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</row>
    <row r="194" spans="1:95" s="30" customFormat="1" ht="12" customHeight="1">
      <c r="A194" s="24"/>
      <c r="B194" s="43"/>
      <c r="C194" s="51">
        <v>60</v>
      </c>
      <c r="D194" s="59" t="s">
        <v>66</v>
      </c>
      <c r="E194" s="10" t="s">
        <v>193</v>
      </c>
      <c r="F194" s="26"/>
      <c r="G194" s="81"/>
      <c r="H194" s="15"/>
      <c r="I194" s="18"/>
      <c r="J194" s="21"/>
      <c r="K194" s="104"/>
      <c r="L194" s="104"/>
      <c r="M194" s="104"/>
      <c r="N194" s="119"/>
      <c r="O194" s="5"/>
      <c r="P194" s="25"/>
      <c r="Q194" s="25"/>
      <c r="R194" s="128"/>
      <c r="S194" s="2" t="s">
        <v>31</v>
      </c>
      <c r="T194" s="5"/>
      <c r="U194" s="5"/>
      <c r="V194" s="31"/>
      <c r="W194" s="31"/>
      <c r="X194" s="5"/>
      <c r="Y194" s="5"/>
      <c r="Z194" s="5"/>
      <c r="AA194" s="29"/>
      <c r="AD194" s="31"/>
      <c r="AE194" s="31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</row>
    <row r="195" spans="1:95" s="30" customFormat="1" ht="12" customHeight="1">
      <c r="A195" s="24"/>
      <c r="B195" s="43"/>
      <c r="C195" s="51"/>
      <c r="D195" s="60"/>
      <c r="E195" s="11" t="s">
        <v>304</v>
      </c>
      <c r="F195" s="72"/>
      <c r="G195" s="82"/>
      <c r="H195" s="16" t="s">
        <v>160</v>
      </c>
      <c r="I195" s="19">
        <v>2</v>
      </c>
      <c r="J195" s="22" t="s">
        <v>75</v>
      </c>
      <c r="K195" s="105">
        <v>102740</v>
      </c>
      <c r="L195" s="105">
        <f>ROUNDUP($I$195*$K$195,0)</f>
        <v>205480</v>
      </c>
      <c r="M195" s="105">
        <v>102740</v>
      </c>
      <c r="N195" s="120"/>
      <c r="O195" s="5"/>
      <c r="P195" s="25"/>
      <c r="Q195" s="25"/>
      <c r="R195" s="4"/>
      <c r="S195" s="2"/>
      <c r="T195" s="5"/>
      <c r="U195" s="5"/>
      <c r="V195" s="5"/>
      <c r="W195" s="31"/>
      <c r="X195" s="5" t="s">
        <v>158</v>
      </c>
      <c r="Y195" s="5" t="s">
        <v>36</v>
      </c>
      <c r="Z195" s="5"/>
      <c r="AA195" s="29"/>
      <c r="AD195" s="31" t="s">
        <v>35</v>
      </c>
      <c r="AE195" s="31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</row>
    <row r="196" spans="1:95" s="30" customFormat="1" ht="12" customHeight="1">
      <c r="A196" s="24"/>
      <c r="B196" s="43"/>
      <c r="C196" s="51">
        <v>61</v>
      </c>
      <c r="D196" s="59" t="s">
        <v>88</v>
      </c>
      <c r="E196" s="10" t="s">
        <v>375</v>
      </c>
      <c r="F196" s="26"/>
      <c r="G196" s="81"/>
      <c r="H196" s="15"/>
      <c r="I196" s="18"/>
      <c r="J196" s="21"/>
      <c r="K196" s="104"/>
      <c r="L196" s="104"/>
      <c r="M196" s="104"/>
      <c r="N196" s="119"/>
      <c r="O196" s="5"/>
      <c r="P196" s="25"/>
      <c r="Q196" s="25"/>
      <c r="R196" s="128"/>
      <c r="S196" s="2" t="s">
        <v>31</v>
      </c>
      <c r="T196" s="5"/>
      <c r="U196" s="5"/>
      <c r="V196" s="31"/>
      <c r="W196" s="31"/>
      <c r="X196" s="5"/>
      <c r="Y196" s="5"/>
      <c r="Z196" s="5"/>
      <c r="AA196" s="29"/>
      <c r="AD196" s="31"/>
      <c r="AE196" s="31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</row>
    <row r="197" spans="1:95" s="30" customFormat="1" ht="12" customHeight="1">
      <c r="A197" s="24"/>
      <c r="B197" s="43"/>
      <c r="C197" s="51"/>
      <c r="D197" s="60"/>
      <c r="E197" s="11" t="s">
        <v>219</v>
      </c>
      <c r="F197" s="72"/>
      <c r="G197" s="82"/>
      <c r="H197" s="16" t="s">
        <v>163</v>
      </c>
      <c r="I197" s="19">
        <v>2</v>
      </c>
      <c r="J197" s="22" t="s">
        <v>77</v>
      </c>
      <c r="K197" s="105">
        <v>17700</v>
      </c>
      <c r="L197" s="105">
        <f>ROUNDUP($I$197*$K$197,0)</f>
        <v>35400</v>
      </c>
      <c r="M197" s="105">
        <v>17700</v>
      </c>
      <c r="N197" s="120"/>
      <c r="O197" s="5"/>
      <c r="P197" s="25"/>
      <c r="Q197" s="25"/>
      <c r="R197" s="4"/>
      <c r="S197" s="2"/>
      <c r="T197" s="5"/>
      <c r="U197" s="5"/>
      <c r="V197" s="5"/>
      <c r="W197" s="31"/>
      <c r="X197" s="5" t="s">
        <v>118</v>
      </c>
      <c r="Y197" s="5" t="s">
        <v>36</v>
      </c>
      <c r="Z197" s="5"/>
      <c r="AA197" s="29"/>
      <c r="AD197" s="31" t="s">
        <v>35</v>
      </c>
      <c r="AE197" s="31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</row>
    <row r="198" spans="1:95" s="30" customFormat="1" ht="12" customHeight="1">
      <c r="A198" s="24"/>
      <c r="B198" s="43"/>
      <c r="C198" s="51">
        <v>62</v>
      </c>
      <c r="D198" s="59" t="s">
        <v>91</v>
      </c>
      <c r="E198" s="10" t="s">
        <v>377</v>
      </c>
      <c r="F198" s="26"/>
      <c r="G198" s="81"/>
      <c r="H198" s="15"/>
      <c r="I198" s="18"/>
      <c r="J198" s="21"/>
      <c r="K198" s="104"/>
      <c r="L198" s="104"/>
      <c r="M198" s="104"/>
      <c r="N198" s="119"/>
      <c r="O198" s="5"/>
      <c r="P198" s="25"/>
      <c r="Q198" s="25"/>
      <c r="R198" s="128"/>
      <c r="S198" s="2" t="s">
        <v>31</v>
      </c>
      <c r="T198" s="5"/>
      <c r="U198" s="5"/>
      <c r="V198" s="31"/>
      <c r="W198" s="31"/>
      <c r="X198" s="5"/>
      <c r="Y198" s="5"/>
      <c r="Z198" s="5"/>
      <c r="AA198" s="29"/>
      <c r="AD198" s="31"/>
      <c r="AE198" s="31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</row>
    <row r="199" spans="1:95" s="31" customFormat="1" ht="12" customHeight="1">
      <c r="A199" s="24"/>
      <c r="B199" s="43"/>
      <c r="C199" s="51"/>
      <c r="D199" s="60"/>
      <c r="E199" s="11" t="s">
        <v>185</v>
      </c>
      <c r="F199" s="72"/>
      <c r="G199" s="82"/>
      <c r="H199" s="16" t="s">
        <v>164</v>
      </c>
      <c r="I199" s="19">
        <v>2</v>
      </c>
      <c r="J199" s="22" t="s">
        <v>77</v>
      </c>
      <c r="K199" s="105">
        <v>12900</v>
      </c>
      <c r="L199" s="105">
        <f>ROUNDUP($I$199*$K$199,0)</f>
        <v>25800</v>
      </c>
      <c r="M199" s="105">
        <v>12900</v>
      </c>
      <c r="N199" s="120"/>
      <c r="O199" s="5"/>
      <c r="P199" s="25"/>
      <c r="Q199" s="25"/>
      <c r="R199" s="4"/>
      <c r="S199" s="2"/>
      <c r="T199" s="5"/>
      <c r="U199" s="5"/>
      <c r="V199" s="5"/>
      <c r="X199" s="5" t="s">
        <v>47</v>
      </c>
      <c r="Y199" s="5" t="s">
        <v>36</v>
      </c>
      <c r="Z199" s="5"/>
      <c r="AA199" s="29"/>
      <c r="AB199" s="30"/>
      <c r="AC199" s="30"/>
      <c r="AD199" s="31" t="s">
        <v>35</v>
      </c>
      <c r="AF199" s="30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</row>
    <row r="200" spans="1:95" s="31" customFormat="1" ht="12" customHeight="1">
      <c r="A200" s="24"/>
      <c r="B200" s="43"/>
      <c r="C200" s="51">
        <v>63</v>
      </c>
      <c r="D200" s="59" t="s">
        <v>80</v>
      </c>
      <c r="E200" s="10" t="s">
        <v>328</v>
      </c>
      <c r="F200" s="26"/>
      <c r="G200" s="81"/>
      <c r="H200" s="15"/>
      <c r="I200" s="18"/>
      <c r="J200" s="21"/>
      <c r="K200" s="104"/>
      <c r="L200" s="104"/>
      <c r="M200" s="104"/>
      <c r="N200" s="119"/>
      <c r="O200" s="5"/>
      <c r="P200" s="25"/>
      <c r="Q200" s="25"/>
      <c r="R200" s="128"/>
      <c r="S200" s="2" t="s">
        <v>31</v>
      </c>
      <c r="T200" s="5"/>
      <c r="U200" s="5"/>
      <c r="X200" s="5"/>
      <c r="Y200" s="5"/>
      <c r="Z200" s="5"/>
      <c r="AA200" s="29"/>
      <c r="AB200" s="30"/>
      <c r="AC200" s="30"/>
      <c r="AF200" s="30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</row>
    <row r="201" spans="1:95" s="31" customFormat="1" ht="12" customHeight="1">
      <c r="A201" s="24"/>
      <c r="B201" s="43"/>
      <c r="C201" s="51"/>
      <c r="D201" s="60"/>
      <c r="E201" s="11" t="s">
        <v>327</v>
      </c>
      <c r="F201" s="72"/>
      <c r="G201" s="82"/>
      <c r="H201" s="16" t="s">
        <v>238</v>
      </c>
      <c r="I201" s="19">
        <v>2</v>
      </c>
      <c r="J201" s="22" t="s">
        <v>85</v>
      </c>
      <c r="K201" s="105">
        <v>70550</v>
      </c>
      <c r="L201" s="105">
        <f>ROUNDUP($I$201*$K$201,0)</f>
        <v>141100</v>
      </c>
      <c r="M201" s="105">
        <v>70550</v>
      </c>
      <c r="N201" s="120"/>
      <c r="O201" s="5"/>
      <c r="P201" s="25"/>
      <c r="Q201" s="25"/>
      <c r="R201" s="4"/>
      <c r="S201" s="2"/>
      <c r="T201" s="5"/>
      <c r="U201" s="5"/>
      <c r="V201" s="5"/>
      <c r="X201" s="5" t="s">
        <v>235</v>
      </c>
      <c r="Y201" s="5" t="s">
        <v>166</v>
      </c>
      <c r="Z201" s="5"/>
      <c r="AA201" s="29"/>
      <c r="AB201" s="30"/>
      <c r="AC201" s="30"/>
      <c r="AD201" s="31" t="s">
        <v>35</v>
      </c>
      <c r="AF201" s="30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</row>
    <row r="202" spans="1:95" s="31" customFormat="1" ht="12" customHeight="1">
      <c r="A202" s="24"/>
      <c r="B202" s="43"/>
      <c r="C202" s="51">
        <v>64</v>
      </c>
      <c r="D202" s="59" t="s">
        <v>92</v>
      </c>
      <c r="E202" s="10" t="s">
        <v>330</v>
      </c>
      <c r="F202" s="26"/>
      <c r="G202" s="81"/>
      <c r="H202" s="15"/>
      <c r="I202" s="18"/>
      <c r="J202" s="21"/>
      <c r="K202" s="104"/>
      <c r="L202" s="104"/>
      <c r="M202" s="104"/>
      <c r="N202" s="119"/>
      <c r="O202" s="5"/>
      <c r="P202" s="25"/>
      <c r="Q202" s="25"/>
      <c r="R202" s="128"/>
      <c r="S202" s="2" t="s">
        <v>31</v>
      </c>
      <c r="T202" s="5"/>
      <c r="U202" s="5"/>
      <c r="X202" s="5"/>
      <c r="Y202" s="5"/>
      <c r="Z202" s="5"/>
      <c r="AA202" s="29"/>
      <c r="AB202" s="30"/>
      <c r="AC202" s="30"/>
      <c r="AF202" s="30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</row>
    <row r="203" spans="1:95" s="31" customFormat="1" ht="12" customHeight="1">
      <c r="A203" s="24"/>
      <c r="B203" s="43"/>
      <c r="C203" s="51"/>
      <c r="D203" s="60"/>
      <c r="E203" s="11" t="s">
        <v>117</v>
      </c>
      <c r="F203" s="72"/>
      <c r="G203" s="82"/>
      <c r="H203" s="16" t="s">
        <v>240</v>
      </c>
      <c r="I203" s="19">
        <v>2</v>
      </c>
      <c r="J203" s="22" t="s">
        <v>85</v>
      </c>
      <c r="K203" s="105">
        <v>25410</v>
      </c>
      <c r="L203" s="105">
        <f>ROUNDUP($I$203*$K$203,0)</f>
        <v>50820</v>
      </c>
      <c r="M203" s="105">
        <v>25410</v>
      </c>
      <c r="N203" s="120"/>
      <c r="O203" s="5"/>
      <c r="P203" s="25"/>
      <c r="Q203" s="25"/>
      <c r="R203" s="4"/>
      <c r="S203" s="2"/>
      <c r="T203" s="5"/>
      <c r="U203" s="5"/>
      <c r="V203" s="5"/>
      <c r="X203" s="5" t="s">
        <v>239</v>
      </c>
      <c r="Y203" s="5" t="s">
        <v>166</v>
      </c>
      <c r="Z203" s="5"/>
      <c r="AA203" s="29"/>
      <c r="AB203" s="30"/>
      <c r="AC203" s="30"/>
      <c r="AD203" s="31" t="s">
        <v>35</v>
      </c>
      <c r="AF203" s="30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</row>
    <row r="204" spans="1:95" s="31" customFormat="1" ht="12" customHeight="1">
      <c r="A204" s="24"/>
      <c r="B204" s="43"/>
      <c r="C204" s="51">
        <v>65</v>
      </c>
      <c r="D204" s="59" t="s">
        <v>42</v>
      </c>
      <c r="E204" s="10" t="s">
        <v>311</v>
      </c>
      <c r="F204" s="26"/>
      <c r="G204" s="81"/>
      <c r="H204" s="15"/>
      <c r="I204" s="18"/>
      <c r="J204" s="21"/>
      <c r="K204" s="104"/>
      <c r="L204" s="104"/>
      <c r="M204" s="104"/>
      <c r="N204" s="119"/>
      <c r="O204" s="5"/>
      <c r="P204" s="25"/>
      <c r="Q204" s="25"/>
      <c r="R204" s="128"/>
      <c r="S204" s="2" t="s">
        <v>31</v>
      </c>
      <c r="T204" s="5"/>
      <c r="U204" s="5"/>
      <c r="X204" s="5"/>
      <c r="Y204" s="5"/>
      <c r="Z204" s="5"/>
      <c r="AA204" s="29"/>
      <c r="AB204" s="30"/>
      <c r="AC204" s="30"/>
      <c r="AF204" s="30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</row>
    <row r="205" spans="1:95" s="31" customFormat="1" ht="12" customHeight="1">
      <c r="A205" s="24"/>
      <c r="B205" s="43"/>
      <c r="C205" s="51"/>
      <c r="D205" s="60"/>
      <c r="E205" s="11" t="s">
        <v>310</v>
      </c>
      <c r="F205" s="72"/>
      <c r="G205" s="82"/>
      <c r="H205" s="16" t="s">
        <v>177</v>
      </c>
      <c r="I205" s="19">
        <v>2</v>
      </c>
      <c r="J205" s="22" t="s">
        <v>77</v>
      </c>
      <c r="K205" s="105">
        <v>18700</v>
      </c>
      <c r="L205" s="105">
        <f>ROUNDUP($I$205*$K$205,0)</f>
        <v>37400</v>
      </c>
      <c r="M205" s="105">
        <v>18700</v>
      </c>
      <c r="N205" s="120"/>
      <c r="O205" s="5"/>
      <c r="P205" s="25"/>
      <c r="Q205" s="25"/>
      <c r="R205" s="4"/>
      <c r="S205" s="2"/>
      <c r="T205" s="5"/>
      <c r="U205" s="5"/>
      <c r="V205" s="5"/>
      <c r="X205" s="5" t="s">
        <v>175</v>
      </c>
      <c r="Y205" s="5" t="s">
        <v>36</v>
      </c>
      <c r="Z205" s="5"/>
      <c r="AA205" s="29"/>
      <c r="AB205" s="30"/>
      <c r="AC205" s="30"/>
      <c r="AD205" s="31" t="s">
        <v>35</v>
      </c>
      <c r="AF205" s="30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</row>
    <row r="206" spans="1:95" s="31" customFormat="1" ht="12" customHeight="1">
      <c r="A206" s="24"/>
      <c r="B206" s="43"/>
      <c r="C206" s="51">
        <v>66</v>
      </c>
      <c r="D206" s="59" t="s">
        <v>97</v>
      </c>
      <c r="E206" s="10" t="s">
        <v>314</v>
      </c>
      <c r="F206" s="26"/>
      <c r="G206" s="81"/>
      <c r="H206" s="15"/>
      <c r="I206" s="18"/>
      <c r="J206" s="21"/>
      <c r="K206" s="104"/>
      <c r="L206" s="104"/>
      <c r="M206" s="104"/>
      <c r="N206" s="119"/>
      <c r="O206" s="5"/>
      <c r="P206" s="25"/>
      <c r="Q206" s="25"/>
      <c r="R206" s="128"/>
      <c r="S206" s="2" t="s">
        <v>31</v>
      </c>
      <c r="T206" s="5"/>
      <c r="U206" s="5"/>
      <c r="X206" s="5"/>
      <c r="Y206" s="5"/>
      <c r="Z206" s="5"/>
      <c r="AA206" s="29"/>
      <c r="AB206" s="30"/>
      <c r="AC206" s="30"/>
      <c r="AF206" s="30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</row>
    <row r="207" spans="1:95" s="31" customFormat="1" ht="12" customHeight="1">
      <c r="A207" s="24"/>
      <c r="B207" s="43"/>
      <c r="C207" s="52"/>
      <c r="D207" s="61"/>
      <c r="E207" s="12" t="s">
        <v>313</v>
      </c>
      <c r="F207" s="73"/>
      <c r="G207" s="83"/>
      <c r="H207" s="17" t="s">
        <v>183</v>
      </c>
      <c r="I207" s="20">
        <v>2</v>
      </c>
      <c r="J207" s="23" t="s">
        <v>2</v>
      </c>
      <c r="K207" s="106">
        <v>17970</v>
      </c>
      <c r="L207" s="106">
        <f>ROUNDUP($I$207*$K$207,0)</f>
        <v>35940</v>
      </c>
      <c r="M207" s="106">
        <v>17970</v>
      </c>
      <c r="N207" s="121"/>
      <c r="O207" s="5"/>
      <c r="P207" s="25"/>
      <c r="Q207" s="25"/>
      <c r="R207" s="4"/>
      <c r="S207" s="2"/>
      <c r="T207" s="5"/>
      <c r="U207" s="5"/>
      <c r="V207" s="5"/>
      <c r="X207" s="5" t="s">
        <v>182</v>
      </c>
      <c r="Y207" s="5" t="s">
        <v>36</v>
      </c>
      <c r="Z207" s="5"/>
      <c r="AA207" s="29"/>
      <c r="AB207" s="30"/>
      <c r="AC207" s="30"/>
      <c r="AD207" s="31" t="s">
        <v>35</v>
      </c>
      <c r="AF207" s="30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</row>
    <row r="208" spans="1:95" s="6" customFormat="1" ht="15" customHeight="1">
      <c r="A208" s="6"/>
      <c r="M208" s="117" t="s">
        <v>24</v>
      </c>
      <c r="N208" s="117"/>
      <c r="O208" s="6"/>
      <c r="T208" s="6"/>
      <c r="U208" s="6"/>
      <c r="V208" s="6"/>
      <c r="W208" s="6"/>
      <c r="X208" s="6"/>
      <c r="Y208" s="6"/>
      <c r="Z208" s="6"/>
      <c r="AA208" s="131"/>
      <c r="AB208" s="133"/>
      <c r="AC208" s="133"/>
      <c r="AD208" s="101"/>
      <c r="AE208" s="101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</row>
    <row r="209" spans="1:95" s="7" customFormat="1" ht="15" customHeight="1">
      <c r="A209" s="7"/>
      <c r="B209" s="39" t="s">
        <v>18</v>
      </c>
      <c r="C209" s="47" t="s">
        <v>269</v>
      </c>
      <c r="D209" s="58" t="s">
        <v>270</v>
      </c>
      <c r="E209" s="9" t="s">
        <v>72</v>
      </c>
      <c r="F209" s="71"/>
      <c r="G209" s="80"/>
      <c r="H209" s="14" t="s">
        <v>0</v>
      </c>
      <c r="I209" s="14" t="s">
        <v>1</v>
      </c>
      <c r="J209" s="14" t="s">
        <v>6</v>
      </c>
      <c r="K209" s="14" t="s">
        <v>27</v>
      </c>
      <c r="L209" s="14" t="s">
        <v>26</v>
      </c>
      <c r="M209" s="14" t="s">
        <v>11</v>
      </c>
      <c r="N209" s="118" t="s">
        <v>20</v>
      </c>
      <c r="P209" s="127" t="s">
        <v>280</v>
      </c>
      <c r="Q209" s="127" t="s">
        <v>22</v>
      </c>
      <c r="R209" s="118" t="s">
        <v>129</v>
      </c>
      <c r="S209" s="118" t="s">
        <v>272</v>
      </c>
      <c r="T209" s="7"/>
      <c r="U209" s="7"/>
      <c r="V209" s="130" t="s">
        <v>33</v>
      </c>
      <c r="W209" s="130" t="s">
        <v>67</v>
      </c>
      <c r="X209" s="130"/>
      <c r="Y209" s="130"/>
      <c r="Z209" s="130"/>
      <c r="AA209" s="132"/>
      <c r="AB209" s="134"/>
      <c r="AC209" s="135"/>
      <c r="AD209" s="136"/>
      <c r="AE209" s="136"/>
      <c r="AF209" s="13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</row>
    <row r="210" spans="1:95" s="31" customFormat="1" ht="12" customHeight="1">
      <c r="A210" s="24"/>
      <c r="B210" s="43"/>
      <c r="C210" s="51">
        <v>67</v>
      </c>
      <c r="D210" s="59" t="s">
        <v>98</v>
      </c>
      <c r="E210" s="10" t="s">
        <v>229</v>
      </c>
      <c r="F210" s="26"/>
      <c r="G210" s="81"/>
      <c r="H210" s="15"/>
      <c r="I210" s="18"/>
      <c r="J210" s="21"/>
      <c r="K210" s="104"/>
      <c r="L210" s="104"/>
      <c r="M210" s="104"/>
      <c r="N210" s="119"/>
      <c r="O210" s="5"/>
      <c r="P210" s="25"/>
      <c r="Q210" s="25"/>
      <c r="R210" s="128"/>
      <c r="S210" s="2" t="s">
        <v>31</v>
      </c>
      <c r="T210" s="5"/>
      <c r="U210" s="5"/>
      <c r="X210" s="5"/>
      <c r="Y210" s="5"/>
      <c r="Z210" s="5"/>
      <c r="AA210" s="29"/>
      <c r="AB210" s="30"/>
      <c r="AC210" s="30"/>
      <c r="AF210" s="30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</row>
    <row r="211" spans="1:95" s="31" customFormat="1" ht="12" customHeight="1">
      <c r="A211" s="24"/>
      <c r="B211" s="43"/>
      <c r="C211" s="51"/>
      <c r="D211" s="60"/>
      <c r="E211" s="11" t="s">
        <v>315</v>
      </c>
      <c r="F211" s="72"/>
      <c r="G211" s="82"/>
      <c r="H211" s="16" t="s">
        <v>60</v>
      </c>
      <c r="I211" s="19">
        <v>2</v>
      </c>
      <c r="J211" s="22" t="s">
        <v>2</v>
      </c>
      <c r="K211" s="105">
        <v>10490</v>
      </c>
      <c r="L211" s="105">
        <f>ROUNDUP($I$211*$K$211,0)</f>
        <v>20980</v>
      </c>
      <c r="M211" s="105">
        <v>10490</v>
      </c>
      <c r="N211" s="120"/>
      <c r="O211" s="5"/>
      <c r="P211" s="25"/>
      <c r="Q211" s="25"/>
      <c r="R211" s="4"/>
      <c r="S211" s="2"/>
      <c r="T211" s="5"/>
      <c r="U211" s="5"/>
      <c r="V211" s="5"/>
      <c r="X211" s="5" t="s">
        <v>156</v>
      </c>
      <c r="Y211" s="5" t="s">
        <v>36</v>
      </c>
      <c r="Z211" s="5"/>
      <c r="AA211" s="29"/>
      <c r="AB211" s="30"/>
      <c r="AC211" s="30"/>
      <c r="AD211" s="31" t="s">
        <v>35</v>
      </c>
      <c r="AF211" s="30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</row>
    <row r="212" spans="1:95" s="31" customFormat="1" ht="12" customHeight="1">
      <c r="A212" s="24"/>
      <c r="B212" s="43"/>
      <c r="C212" s="51">
        <v>68</v>
      </c>
      <c r="D212" s="59" t="s">
        <v>52</v>
      </c>
      <c r="E212" s="10" t="s">
        <v>316</v>
      </c>
      <c r="F212" s="26"/>
      <c r="G212" s="81"/>
      <c r="H212" s="15"/>
      <c r="I212" s="18"/>
      <c r="J212" s="21"/>
      <c r="K212" s="104"/>
      <c r="L212" s="104"/>
      <c r="M212" s="104"/>
      <c r="N212" s="119"/>
      <c r="O212" s="5"/>
      <c r="P212" s="25"/>
      <c r="Q212" s="25"/>
      <c r="R212" s="128"/>
      <c r="S212" s="2" t="s">
        <v>31</v>
      </c>
      <c r="T212" s="5"/>
      <c r="U212" s="5"/>
      <c r="X212" s="5"/>
      <c r="Y212" s="5"/>
      <c r="Z212" s="5"/>
      <c r="AA212" s="29"/>
      <c r="AB212" s="30"/>
      <c r="AC212" s="30"/>
      <c r="AF212" s="30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</row>
    <row r="213" spans="1:95" s="31" customFormat="1" ht="12" customHeight="1">
      <c r="A213" s="24"/>
      <c r="B213" s="43"/>
      <c r="C213" s="51"/>
      <c r="D213" s="60"/>
      <c r="E213" s="11" t="s">
        <v>141</v>
      </c>
      <c r="F213" s="72"/>
      <c r="G213" s="82"/>
      <c r="H213" s="16" t="s">
        <v>186</v>
      </c>
      <c r="I213" s="19">
        <v>2</v>
      </c>
      <c r="J213" s="22" t="s">
        <v>85</v>
      </c>
      <c r="K213" s="105">
        <v>3750</v>
      </c>
      <c r="L213" s="105">
        <f>ROUNDUP($I$213*$K$213,0)</f>
        <v>7500</v>
      </c>
      <c r="M213" s="105">
        <v>3750</v>
      </c>
      <c r="N213" s="120"/>
      <c r="O213" s="5"/>
      <c r="P213" s="25"/>
      <c r="Q213" s="25"/>
      <c r="R213" s="4"/>
      <c r="S213" s="2"/>
      <c r="T213" s="5"/>
      <c r="U213" s="5"/>
      <c r="V213" s="5"/>
      <c r="X213" s="5" t="s">
        <v>184</v>
      </c>
      <c r="Y213" s="5" t="s">
        <v>28</v>
      </c>
      <c r="Z213" s="5"/>
      <c r="AA213" s="29"/>
      <c r="AB213" s="30"/>
      <c r="AC213" s="30"/>
      <c r="AD213" s="31" t="s">
        <v>35</v>
      </c>
      <c r="AF213" s="30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</row>
    <row r="214" spans="1:95" s="31" customFormat="1" ht="12" customHeight="1">
      <c r="A214" s="24"/>
      <c r="B214" s="43"/>
      <c r="C214" s="51">
        <v>69</v>
      </c>
      <c r="D214" s="59" t="s">
        <v>100</v>
      </c>
      <c r="E214" s="10" t="s">
        <v>378</v>
      </c>
      <c r="F214" s="26"/>
      <c r="G214" s="81"/>
      <c r="H214" s="15"/>
      <c r="I214" s="18"/>
      <c r="J214" s="21"/>
      <c r="K214" s="104"/>
      <c r="L214" s="104"/>
      <c r="M214" s="104"/>
      <c r="N214" s="119"/>
      <c r="O214" s="5"/>
      <c r="P214" s="25"/>
      <c r="Q214" s="25"/>
      <c r="R214" s="128"/>
      <c r="S214" s="2" t="s">
        <v>31</v>
      </c>
      <c r="T214" s="5"/>
      <c r="U214" s="5"/>
      <c r="X214" s="5"/>
      <c r="Y214" s="5"/>
      <c r="Z214" s="5"/>
      <c r="AA214" s="29"/>
      <c r="AB214" s="30"/>
      <c r="AC214" s="30"/>
      <c r="AF214" s="30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</row>
    <row r="215" spans="1:95" s="31" customFormat="1" ht="12" customHeight="1">
      <c r="A215" s="24"/>
      <c r="B215" s="43"/>
      <c r="C215" s="51"/>
      <c r="D215" s="60"/>
      <c r="E215" s="11" t="s">
        <v>225</v>
      </c>
      <c r="F215" s="72"/>
      <c r="G215" s="82"/>
      <c r="H215" s="16" t="s">
        <v>190</v>
      </c>
      <c r="I215" s="19">
        <v>1</v>
      </c>
      <c r="J215" s="22" t="s">
        <v>77</v>
      </c>
      <c r="K215" s="105">
        <v>9960</v>
      </c>
      <c r="L215" s="105">
        <f>ROUNDUP($I$215*$K$215,0)</f>
        <v>9960</v>
      </c>
      <c r="M215" s="105">
        <v>9960</v>
      </c>
      <c r="N215" s="120"/>
      <c r="O215" s="5"/>
      <c r="P215" s="25"/>
      <c r="Q215" s="25"/>
      <c r="R215" s="4"/>
      <c r="S215" s="2"/>
      <c r="T215" s="5"/>
      <c r="U215" s="5"/>
      <c r="V215" s="5"/>
      <c r="X215" s="5" t="s">
        <v>188</v>
      </c>
      <c r="Y215" s="5" t="s">
        <v>189</v>
      </c>
      <c r="Z215" s="5"/>
      <c r="AA215" s="29"/>
      <c r="AB215" s="30"/>
      <c r="AC215" s="30"/>
      <c r="AD215" s="31" t="s">
        <v>35</v>
      </c>
      <c r="AF215" s="30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</row>
    <row r="216" spans="1:95" s="31" customFormat="1" ht="12" customHeight="1">
      <c r="A216" s="24"/>
      <c r="B216" s="43"/>
      <c r="C216" s="51">
        <v>70</v>
      </c>
      <c r="D216" s="59" t="s">
        <v>63</v>
      </c>
      <c r="E216" s="10" t="s">
        <v>243</v>
      </c>
      <c r="F216" s="26"/>
      <c r="G216" s="81"/>
      <c r="H216" s="15"/>
      <c r="I216" s="18"/>
      <c r="J216" s="21"/>
      <c r="K216" s="104"/>
      <c r="L216" s="104"/>
      <c r="M216" s="104"/>
      <c r="N216" s="119"/>
      <c r="O216" s="5"/>
      <c r="P216" s="25"/>
      <c r="Q216" s="25"/>
      <c r="R216" s="128"/>
      <c r="S216" s="2" t="s">
        <v>31</v>
      </c>
      <c r="T216" s="5"/>
      <c r="U216" s="5"/>
      <c r="X216" s="5"/>
      <c r="Y216" s="5"/>
      <c r="Z216" s="5"/>
      <c r="AA216" s="29"/>
      <c r="AB216" s="30"/>
      <c r="AC216" s="30"/>
      <c r="AF216" s="30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</row>
    <row r="217" spans="1:95" s="30" customFormat="1" ht="12" customHeight="1">
      <c r="A217" s="24"/>
      <c r="B217" s="43"/>
      <c r="C217" s="51"/>
      <c r="D217" s="60"/>
      <c r="E217" s="11" t="s">
        <v>225</v>
      </c>
      <c r="F217" s="72"/>
      <c r="G217" s="82"/>
      <c r="H217" s="16" t="s">
        <v>194</v>
      </c>
      <c r="I217" s="19">
        <v>1</v>
      </c>
      <c r="J217" s="22" t="s">
        <v>77</v>
      </c>
      <c r="K217" s="105">
        <v>9960</v>
      </c>
      <c r="L217" s="105">
        <f>ROUNDUP($I$217*$K$217,0)</f>
        <v>9960</v>
      </c>
      <c r="M217" s="105">
        <v>9960</v>
      </c>
      <c r="N217" s="120"/>
      <c r="O217" s="5"/>
      <c r="P217" s="25"/>
      <c r="Q217" s="25"/>
      <c r="R217" s="4"/>
      <c r="S217" s="2"/>
      <c r="T217" s="5"/>
      <c r="U217" s="5"/>
      <c r="V217" s="5"/>
      <c r="W217" s="31"/>
      <c r="X217" s="5" t="s">
        <v>188</v>
      </c>
      <c r="Y217" s="5" t="s">
        <v>189</v>
      </c>
      <c r="Z217" s="5"/>
      <c r="AA217" s="29"/>
      <c r="AD217" s="31" t="s">
        <v>35</v>
      </c>
      <c r="AE217" s="31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</row>
    <row r="218" spans="1:95" s="30" customFormat="1" ht="12" customHeight="1">
      <c r="A218" s="24"/>
      <c r="B218" s="43"/>
      <c r="C218" s="51">
        <v>71</v>
      </c>
      <c r="D218" s="59" t="s">
        <v>104</v>
      </c>
      <c r="E218" s="10" t="s">
        <v>317</v>
      </c>
      <c r="F218" s="26"/>
      <c r="G218" s="81"/>
      <c r="H218" s="15"/>
      <c r="I218" s="18"/>
      <c r="J218" s="21"/>
      <c r="K218" s="104"/>
      <c r="L218" s="104"/>
      <c r="M218" s="104"/>
      <c r="N218" s="119"/>
      <c r="O218" s="5"/>
      <c r="P218" s="25"/>
      <c r="Q218" s="25"/>
      <c r="R218" s="128"/>
      <c r="S218" s="2" t="s">
        <v>31</v>
      </c>
      <c r="T218" s="5"/>
      <c r="U218" s="5"/>
      <c r="V218" s="31"/>
      <c r="W218" s="31"/>
      <c r="X218" s="5"/>
      <c r="Y218" s="5"/>
      <c r="Z218" s="5"/>
      <c r="AA218" s="29"/>
      <c r="AD218" s="31"/>
      <c r="AE218" s="31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</row>
    <row r="219" spans="1:95" s="30" customFormat="1" ht="12" customHeight="1">
      <c r="A219" s="24"/>
      <c r="B219" s="43"/>
      <c r="C219" s="51"/>
      <c r="D219" s="60"/>
      <c r="E219" s="11" t="s">
        <v>309</v>
      </c>
      <c r="F219" s="72"/>
      <c r="G219" s="82"/>
      <c r="H219" s="16" t="s">
        <v>199</v>
      </c>
      <c r="I219" s="19">
        <v>2</v>
      </c>
      <c r="J219" s="22" t="s">
        <v>85</v>
      </c>
      <c r="K219" s="105">
        <v>48400</v>
      </c>
      <c r="L219" s="105">
        <f>ROUNDUP($I$219*$K$219,0)</f>
        <v>96800</v>
      </c>
      <c r="M219" s="105">
        <v>48400</v>
      </c>
      <c r="N219" s="120"/>
      <c r="O219" s="5"/>
      <c r="P219" s="25"/>
      <c r="Q219" s="25"/>
      <c r="R219" s="4"/>
      <c r="S219" s="2"/>
      <c r="T219" s="5"/>
      <c r="U219" s="5"/>
      <c r="V219" s="5"/>
      <c r="W219" s="31"/>
      <c r="X219" s="5" t="s">
        <v>198</v>
      </c>
      <c r="Y219" s="5" t="s">
        <v>36</v>
      </c>
      <c r="Z219" s="5"/>
      <c r="AA219" s="29"/>
      <c r="AD219" s="31" t="s">
        <v>35</v>
      </c>
      <c r="AE219" s="31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</row>
    <row r="220" spans="1:95" s="30" customFormat="1" ht="12" customHeight="1">
      <c r="A220" s="24"/>
      <c r="B220" s="43"/>
      <c r="C220" s="51">
        <v>72</v>
      </c>
      <c r="D220" s="59" t="s">
        <v>187</v>
      </c>
      <c r="E220" s="10" t="s">
        <v>379</v>
      </c>
      <c r="F220" s="26"/>
      <c r="G220" s="81"/>
      <c r="H220" s="15"/>
      <c r="I220" s="18"/>
      <c r="J220" s="21"/>
      <c r="K220" s="104"/>
      <c r="L220" s="104"/>
      <c r="M220" s="104"/>
      <c r="N220" s="119"/>
      <c r="O220" s="5"/>
      <c r="P220" s="25"/>
      <c r="Q220" s="25"/>
      <c r="R220" s="128"/>
      <c r="S220" s="2" t="s">
        <v>31</v>
      </c>
      <c r="T220" s="5"/>
      <c r="U220" s="5"/>
      <c r="V220" s="31"/>
      <c r="W220" s="31"/>
      <c r="X220" s="5"/>
      <c r="Y220" s="5"/>
      <c r="Z220" s="5"/>
      <c r="AA220" s="29"/>
      <c r="AD220" s="31"/>
      <c r="AE220" s="31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</row>
    <row r="221" spans="1:95" s="30" customFormat="1" ht="12" customHeight="1">
      <c r="A221" s="24"/>
      <c r="B221" s="43"/>
      <c r="C221" s="51"/>
      <c r="D221" s="60"/>
      <c r="E221" s="11" t="s">
        <v>318</v>
      </c>
      <c r="F221" s="72"/>
      <c r="G221" s="82"/>
      <c r="H221" s="16" t="s">
        <v>62</v>
      </c>
      <c r="I221" s="19">
        <v>2</v>
      </c>
      <c r="J221" s="22" t="s">
        <v>77</v>
      </c>
      <c r="K221" s="105">
        <v>29500</v>
      </c>
      <c r="L221" s="105">
        <f>ROUNDUP($I$221*$K$221,0)</f>
        <v>59000</v>
      </c>
      <c r="M221" s="105">
        <v>29500</v>
      </c>
      <c r="N221" s="120"/>
      <c r="O221" s="5"/>
      <c r="P221" s="25"/>
      <c r="Q221" s="25"/>
      <c r="R221" s="4"/>
      <c r="S221" s="2" t="s">
        <v>201</v>
      </c>
      <c r="T221" s="5"/>
      <c r="U221" s="5"/>
      <c r="V221" s="5"/>
      <c r="W221" s="31"/>
      <c r="X221" s="5" t="s">
        <v>16</v>
      </c>
      <c r="Y221" s="5" t="s">
        <v>102</v>
      </c>
      <c r="Z221" s="5"/>
      <c r="AA221" s="29"/>
      <c r="AD221" s="31" t="s">
        <v>34</v>
      </c>
      <c r="AE221" s="31" t="s">
        <v>35</v>
      </c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</row>
    <row r="222" spans="1:95" s="30" customFormat="1" ht="12" customHeight="1">
      <c r="A222" s="24"/>
      <c r="B222" s="43"/>
      <c r="C222" s="51">
        <v>73</v>
      </c>
      <c r="D222" s="59" t="s">
        <v>191</v>
      </c>
      <c r="E222" s="10" t="s">
        <v>331</v>
      </c>
      <c r="F222" s="26"/>
      <c r="G222" s="81"/>
      <c r="H222" s="15"/>
      <c r="I222" s="18"/>
      <c r="J222" s="21"/>
      <c r="K222" s="104"/>
      <c r="L222" s="104"/>
      <c r="M222" s="104"/>
      <c r="N222" s="119"/>
      <c r="O222" s="5"/>
      <c r="P222" s="25"/>
      <c r="Q222" s="25"/>
      <c r="R222" s="128"/>
      <c r="S222" s="2" t="s">
        <v>31</v>
      </c>
      <c r="T222" s="5"/>
      <c r="U222" s="5"/>
      <c r="V222" s="31"/>
      <c r="W222" s="31"/>
      <c r="X222" s="5"/>
      <c r="Y222" s="5"/>
      <c r="Z222" s="5"/>
      <c r="AA222" s="29"/>
      <c r="AD222" s="31"/>
      <c r="AE222" s="31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</row>
    <row r="223" spans="1:95" s="30" customFormat="1" ht="12" customHeight="1">
      <c r="A223" s="24"/>
      <c r="B223" s="43"/>
      <c r="C223" s="51"/>
      <c r="D223" s="60"/>
      <c r="E223" s="11" t="s">
        <v>101</v>
      </c>
      <c r="F223" s="72"/>
      <c r="G223" s="82"/>
      <c r="H223" s="16" t="s">
        <v>105</v>
      </c>
      <c r="I223" s="19">
        <v>3</v>
      </c>
      <c r="J223" s="22" t="s">
        <v>77</v>
      </c>
      <c r="K223" s="105">
        <v>8780</v>
      </c>
      <c r="L223" s="105">
        <f>ROUNDUP($I$223*$K$223,0)</f>
        <v>26340</v>
      </c>
      <c r="M223" s="105">
        <v>8780</v>
      </c>
      <c r="N223" s="120"/>
      <c r="O223" s="5"/>
      <c r="P223" s="25"/>
      <c r="Q223" s="25"/>
      <c r="R223" s="4"/>
      <c r="S223" s="2"/>
      <c r="T223" s="5"/>
      <c r="U223" s="5"/>
      <c r="V223" s="5"/>
      <c r="W223" s="31"/>
      <c r="X223" s="5" t="s">
        <v>29</v>
      </c>
      <c r="Y223" s="5" t="s">
        <v>36</v>
      </c>
      <c r="Z223" s="5"/>
      <c r="AA223" s="29"/>
      <c r="AD223" s="31" t="s">
        <v>35</v>
      </c>
      <c r="AE223" s="31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</row>
    <row r="224" spans="1:95" s="30" customFormat="1" ht="12" customHeight="1">
      <c r="A224" s="24"/>
      <c r="B224" s="43"/>
      <c r="C224" s="51">
        <v>74</v>
      </c>
      <c r="D224" s="59" t="s">
        <v>195</v>
      </c>
      <c r="E224" s="10" t="s">
        <v>215</v>
      </c>
      <c r="F224" s="26"/>
      <c r="G224" s="81"/>
      <c r="H224" s="15"/>
      <c r="I224" s="18"/>
      <c r="J224" s="21"/>
      <c r="K224" s="104"/>
      <c r="L224" s="104"/>
      <c r="M224" s="104"/>
      <c r="N224" s="119"/>
      <c r="O224" s="5"/>
      <c r="P224" s="25"/>
      <c r="Q224" s="25"/>
      <c r="R224" s="128"/>
      <c r="S224" s="2" t="s">
        <v>31</v>
      </c>
      <c r="T224" s="5"/>
      <c r="U224" s="5"/>
      <c r="V224" s="31"/>
      <c r="W224" s="31"/>
      <c r="X224" s="5"/>
      <c r="Y224" s="5"/>
      <c r="Z224" s="5"/>
      <c r="AA224" s="29"/>
      <c r="AD224" s="31"/>
      <c r="AE224" s="31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</row>
    <row r="225" spans="1:95" s="30" customFormat="1" ht="12" customHeight="1">
      <c r="A225" s="24"/>
      <c r="B225" s="43"/>
      <c r="C225" s="51"/>
      <c r="D225" s="60"/>
      <c r="E225" s="11" t="s">
        <v>170</v>
      </c>
      <c r="F225" s="72"/>
      <c r="G225" s="82"/>
      <c r="H225" s="16" t="s">
        <v>109</v>
      </c>
      <c r="I225" s="19">
        <v>2</v>
      </c>
      <c r="J225" s="22" t="s">
        <v>75</v>
      </c>
      <c r="K225" s="105">
        <v>81300</v>
      </c>
      <c r="L225" s="105">
        <f>ROUNDUP($I$225*$K$225,0)</f>
        <v>162600</v>
      </c>
      <c r="M225" s="105">
        <v>81300</v>
      </c>
      <c r="N225" s="120"/>
      <c r="O225" s="5"/>
      <c r="P225" s="25"/>
      <c r="Q225" s="25"/>
      <c r="R225" s="4"/>
      <c r="S225" s="2" t="s">
        <v>111</v>
      </c>
      <c r="T225" s="5"/>
      <c r="U225" s="5"/>
      <c r="V225" s="5"/>
      <c r="W225" s="31"/>
      <c r="X225" s="5" t="s">
        <v>106</v>
      </c>
      <c r="Y225" s="5" t="s">
        <v>36</v>
      </c>
      <c r="Z225" s="5"/>
      <c r="AA225" s="29"/>
      <c r="AD225" s="31" t="s">
        <v>34</v>
      </c>
      <c r="AE225" s="31" t="s">
        <v>34</v>
      </c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</row>
    <row r="226" spans="1:95" s="30" customFormat="1" ht="12" customHeight="1">
      <c r="A226" s="24"/>
      <c r="B226" s="43"/>
      <c r="C226" s="51">
        <v>75</v>
      </c>
      <c r="D226" s="59" t="s">
        <v>196</v>
      </c>
      <c r="E226" s="10" t="s">
        <v>321</v>
      </c>
      <c r="F226" s="26"/>
      <c r="G226" s="81"/>
      <c r="H226" s="15"/>
      <c r="I226" s="18"/>
      <c r="J226" s="21"/>
      <c r="K226" s="104"/>
      <c r="L226" s="104"/>
      <c r="M226" s="104"/>
      <c r="N226" s="119"/>
      <c r="O226" s="5"/>
      <c r="P226" s="25"/>
      <c r="Q226" s="25"/>
      <c r="R226" s="128"/>
      <c r="S226" s="2" t="s">
        <v>31</v>
      </c>
      <c r="T226" s="5"/>
      <c r="U226" s="5"/>
      <c r="V226" s="31"/>
      <c r="W226" s="31"/>
      <c r="X226" s="5"/>
      <c r="Y226" s="5"/>
      <c r="Z226" s="5"/>
      <c r="AA226" s="29"/>
      <c r="AD226" s="31"/>
      <c r="AE226" s="31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</row>
    <row r="227" spans="1:95" s="30" customFormat="1" ht="12" customHeight="1">
      <c r="A227" s="24"/>
      <c r="B227" s="43"/>
      <c r="C227" s="51"/>
      <c r="D227" s="60"/>
      <c r="E227" s="11" t="s">
        <v>174</v>
      </c>
      <c r="F227" s="72"/>
      <c r="G227" s="82"/>
      <c r="H227" s="16" t="s">
        <v>207</v>
      </c>
      <c r="I227" s="19">
        <v>4</v>
      </c>
      <c r="J227" s="22" t="s">
        <v>85</v>
      </c>
      <c r="K227" s="105">
        <v>34800</v>
      </c>
      <c r="L227" s="105">
        <f>ROUNDUP($I$227*$K$227,0)</f>
        <v>139200</v>
      </c>
      <c r="M227" s="105">
        <v>34800</v>
      </c>
      <c r="N227" s="120"/>
      <c r="O227" s="5"/>
      <c r="P227" s="25"/>
      <c r="Q227" s="25"/>
      <c r="R227" s="4"/>
      <c r="S227" s="2"/>
      <c r="T227" s="5"/>
      <c r="U227" s="5"/>
      <c r="V227" s="5"/>
      <c r="W227" s="31"/>
      <c r="X227" s="5" t="s">
        <v>204</v>
      </c>
      <c r="Y227" s="5" t="s">
        <v>69</v>
      </c>
      <c r="Z227" s="5"/>
      <c r="AA227" s="29"/>
      <c r="AD227" s="31" t="s">
        <v>35</v>
      </c>
      <c r="AE227" s="31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</row>
    <row r="228" spans="1:95" s="30" customFormat="1" ht="12" customHeight="1">
      <c r="A228" s="24"/>
      <c r="B228" s="43"/>
      <c r="C228" s="51">
        <v>76</v>
      </c>
      <c r="D228" s="59" t="s">
        <v>127</v>
      </c>
      <c r="E228" s="10" t="s">
        <v>321</v>
      </c>
      <c r="F228" s="26"/>
      <c r="G228" s="81"/>
      <c r="H228" s="15"/>
      <c r="I228" s="18"/>
      <c r="J228" s="21"/>
      <c r="K228" s="104"/>
      <c r="L228" s="104"/>
      <c r="M228" s="104"/>
      <c r="N228" s="119"/>
      <c r="O228" s="5"/>
      <c r="P228" s="25"/>
      <c r="Q228" s="25"/>
      <c r="R228" s="128"/>
      <c r="S228" s="2" t="s">
        <v>31</v>
      </c>
      <c r="T228" s="5"/>
      <c r="U228" s="5"/>
      <c r="V228" s="31"/>
      <c r="W228" s="31"/>
      <c r="X228" s="5"/>
      <c r="Y228" s="5"/>
      <c r="Z228" s="5"/>
      <c r="AA228" s="29"/>
      <c r="AD228" s="31"/>
      <c r="AE228" s="31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</row>
    <row r="229" spans="1:95" s="30" customFormat="1" ht="12" customHeight="1">
      <c r="A229" s="24"/>
      <c r="B229" s="43"/>
      <c r="C229" s="51"/>
      <c r="D229" s="60"/>
      <c r="E229" s="11" t="s">
        <v>174</v>
      </c>
      <c r="F229" s="72"/>
      <c r="G229" s="82"/>
      <c r="H229" s="16" t="s">
        <v>123</v>
      </c>
      <c r="I229" s="19">
        <v>4</v>
      </c>
      <c r="J229" s="22" t="s">
        <v>85</v>
      </c>
      <c r="K229" s="105">
        <v>32500</v>
      </c>
      <c r="L229" s="105">
        <f>ROUNDUP($I$229*$K$229,0)</f>
        <v>130000</v>
      </c>
      <c r="M229" s="105"/>
      <c r="N229" s="120"/>
      <c r="O229" s="5"/>
      <c r="P229" s="25"/>
      <c r="Q229" s="25"/>
      <c r="R229" s="4"/>
      <c r="S229" s="2"/>
      <c r="T229" s="5"/>
      <c r="U229" s="5"/>
      <c r="V229" s="5"/>
      <c r="W229" s="31"/>
      <c r="X229" s="5" t="s">
        <v>204</v>
      </c>
      <c r="Y229" s="5" t="s">
        <v>69</v>
      </c>
      <c r="Z229" s="5"/>
      <c r="AA229" s="29"/>
      <c r="AD229" s="31"/>
      <c r="AE229" s="31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</row>
    <row r="230" spans="1:95" s="30" customFormat="1" ht="12" customHeight="1">
      <c r="A230" s="24"/>
      <c r="B230" s="43"/>
      <c r="C230" s="51"/>
      <c r="D230" s="59" t="s">
        <v>127</v>
      </c>
      <c r="E230" s="10" t="s">
        <v>58</v>
      </c>
      <c r="F230" s="26"/>
      <c r="G230" s="81"/>
      <c r="H230" s="15"/>
      <c r="I230" s="18"/>
      <c r="J230" s="21"/>
      <c r="K230" s="104"/>
      <c r="L230" s="104"/>
      <c r="M230" s="104"/>
      <c r="N230" s="119"/>
      <c r="O230" s="5"/>
      <c r="P230" s="25"/>
      <c r="Q230" s="25"/>
      <c r="R230" s="128"/>
      <c r="S230" s="2"/>
      <c r="T230" s="5"/>
      <c r="U230" s="5"/>
      <c r="V230" s="31"/>
      <c r="W230" s="31"/>
      <c r="X230" s="5"/>
      <c r="Y230" s="5"/>
      <c r="Z230" s="5"/>
      <c r="AA230" s="29"/>
      <c r="AD230" s="31"/>
      <c r="AE230" s="31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</row>
    <row r="231" spans="1:95" s="30" customFormat="1" ht="12" customHeight="1">
      <c r="A231" s="24"/>
      <c r="B231" s="43"/>
      <c r="C231" s="51"/>
      <c r="D231" s="60"/>
      <c r="E231" s="11" t="s">
        <v>297</v>
      </c>
      <c r="F231" s="72"/>
      <c r="G231" s="82"/>
      <c r="H231" s="16" t="s">
        <v>241</v>
      </c>
      <c r="I231" s="19">
        <v>4</v>
      </c>
      <c r="J231" s="22"/>
      <c r="K231" s="105"/>
      <c r="L231" s="105"/>
      <c r="M231" s="105"/>
      <c r="N231" s="120"/>
      <c r="O231" s="5"/>
      <c r="P231" s="25"/>
      <c r="Q231" s="25"/>
      <c r="R231" s="4"/>
      <c r="S231" s="2"/>
      <c r="T231" s="5"/>
      <c r="U231" s="5"/>
      <c r="V231" s="5"/>
      <c r="W231" s="31"/>
      <c r="X231" s="5" t="s">
        <v>16</v>
      </c>
      <c r="Y231" s="5"/>
      <c r="Z231" s="5"/>
      <c r="AA231" s="29"/>
      <c r="AD231" s="31"/>
      <c r="AE231" s="31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</row>
    <row r="232" spans="1:95" s="30" customFormat="1" ht="12" customHeight="1">
      <c r="A232" s="24"/>
      <c r="B232" s="43"/>
      <c r="C232" s="51">
        <v>77</v>
      </c>
      <c r="D232" s="59" t="s">
        <v>202</v>
      </c>
      <c r="E232" s="10" t="s">
        <v>320</v>
      </c>
      <c r="F232" s="26"/>
      <c r="G232" s="81"/>
      <c r="H232" s="15"/>
      <c r="I232" s="18"/>
      <c r="J232" s="21"/>
      <c r="K232" s="104"/>
      <c r="L232" s="104"/>
      <c r="M232" s="104"/>
      <c r="N232" s="119"/>
      <c r="O232" s="5"/>
      <c r="P232" s="25"/>
      <c r="Q232" s="25"/>
      <c r="R232" s="128"/>
      <c r="S232" s="2" t="s">
        <v>31</v>
      </c>
      <c r="T232" s="5"/>
      <c r="U232" s="5"/>
      <c r="V232" s="31"/>
      <c r="W232" s="31"/>
      <c r="X232" s="5"/>
      <c r="Y232" s="5"/>
      <c r="Z232" s="5"/>
      <c r="AA232" s="29"/>
      <c r="AD232" s="31"/>
      <c r="AE232" s="31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</row>
    <row r="233" spans="1:95" s="30" customFormat="1" ht="12" customHeight="1">
      <c r="A233" s="24"/>
      <c r="B233" s="43"/>
      <c r="C233" s="51"/>
      <c r="D233" s="60"/>
      <c r="E233" s="11" t="s">
        <v>319</v>
      </c>
      <c r="F233" s="72"/>
      <c r="G233" s="82"/>
      <c r="H233" s="16" t="s">
        <v>209</v>
      </c>
      <c r="I233" s="19">
        <v>1</v>
      </c>
      <c r="J233" s="22" t="s">
        <v>77</v>
      </c>
      <c r="K233" s="105">
        <v>1720</v>
      </c>
      <c r="L233" s="105">
        <f>ROUNDUP($I$233*$K$233,0)</f>
        <v>1720</v>
      </c>
      <c r="M233" s="105">
        <v>1720</v>
      </c>
      <c r="N233" s="120"/>
      <c r="O233" s="5"/>
      <c r="P233" s="25"/>
      <c r="Q233" s="25"/>
      <c r="R233" s="4"/>
      <c r="S233" s="2"/>
      <c r="T233" s="5"/>
      <c r="U233" s="5"/>
      <c r="V233" s="5"/>
      <c r="W233" s="31"/>
      <c r="X233" s="5" t="s">
        <v>208</v>
      </c>
      <c r="Y233" s="5" t="s">
        <v>36</v>
      </c>
      <c r="Z233" s="5"/>
      <c r="AA233" s="29"/>
      <c r="AD233" s="31" t="s">
        <v>35</v>
      </c>
      <c r="AE233" s="31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</row>
    <row r="234" spans="1:95" s="30" customFormat="1" ht="12" customHeight="1">
      <c r="A234" s="24"/>
      <c r="B234" s="43"/>
      <c r="C234" s="51">
        <v>78</v>
      </c>
      <c r="D234" s="59" t="s">
        <v>51</v>
      </c>
      <c r="E234" s="10" t="s">
        <v>64</v>
      </c>
      <c r="F234" s="26"/>
      <c r="G234" s="81"/>
      <c r="H234" s="15"/>
      <c r="I234" s="18"/>
      <c r="J234" s="21"/>
      <c r="K234" s="104"/>
      <c r="L234" s="104"/>
      <c r="M234" s="104"/>
      <c r="N234" s="119"/>
      <c r="O234" s="5"/>
      <c r="P234" s="25"/>
      <c r="Q234" s="25"/>
      <c r="R234" s="128"/>
      <c r="S234" s="2" t="s">
        <v>31</v>
      </c>
      <c r="T234" s="5"/>
      <c r="U234" s="5"/>
      <c r="V234" s="31"/>
      <c r="W234" s="31"/>
      <c r="X234" s="5"/>
      <c r="Y234" s="5"/>
      <c r="Z234" s="5"/>
      <c r="AA234" s="29"/>
      <c r="AD234" s="31"/>
      <c r="AE234" s="31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</row>
    <row r="235" spans="1:95" s="30" customFormat="1" ht="12" customHeight="1">
      <c r="A235" s="24"/>
      <c r="B235" s="43"/>
      <c r="C235" s="51"/>
      <c r="D235" s="60"/>
      <c r="E235" s="11" t="s">
        <v>322</v>
      </c>
      <c r="F235" s="72"/>
      <c r="G235" s="82"/>
      <c r="H235" s="16" t="s">
        <v>162</v>
      </c>
      <c r="I235" s="19">
        <v>1</v>
      </c>
      <c r="J235" s="22" t="s">
        <v>77</v>
      </c>
      <c r="K235" s="105">
        <v>1820</v>
      </c>
      <c r="L235" s="105">
        <f>ROUNDUP($I$235*$K$235,0)</f>
        <v>1820</v>
      </c>
      <c r="M235" s="105">
        <v>1820</v>
      </c>
      <c r="N235" s="120"/>
      <c r="O235" s="5"/>
      <c r="P235" s="25"/>
      <c r="Q235" s="25"/>
      <c r="R235" s="4"/>
      <c r="S235" s="2"/>
      <c r="T235" s="5"/>
      <c r="U235" s="5"/>
      <c r="V235" s="5"/>
      <c r="W235" s="31"/>
      <c r="X235" s="5" t="s">
        <v>213</v>
      </c>
      <c r="Y235" s="5" t="s">
        <v>36</v>
      </c>
      <c r="Z235" s="5"/>
      <c r="AA235" s="29"/>
      <c r="AD235" s="31" t="s">
        <v>35</v>
      </c>
      <c r="AE235" s="31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</row>
    <row r="236" spans="1:95" s="30" customFormat="1" ht="12" customHeight="1">
      <c r="A236" s="24"/>
      <c r="B236" s="43"/>
      <c r="C236" s="51">
        <v>79</v>
      </c>
      <c r="D236" s="59" t="s">
        <v>13</v>
      </c>
      <c r="E236" s="10" t="s">
        <v>356</v>
      </c>
      <c r="F236" s="26"/>
      <c r="G236" s="81"/>
      <c r="H236" s="15"/>
      <c r="I236" s="18"/>
      <c r="J236" s="21"/>
      <c r="K236" s="104"/>
      <c r="L236" s="104"/>
      <c r="M236" s="104"/>
      <c r="N236" s="119"/>
      <c r="O236" s="5"/>
      <c r="P236" s="25"/>
      <c r="Q236" s="25"/>
      <c r="R236" s="128"/>
      <c r="S236" s="2" t="s">
        <v>31</v>
      </c>
      <c r="T236" s="5"/>
      <c r="U236" s="5"/>
      <c r="V236" s="31"/>
      <c r="W236" s="31"/>
      <c r="X236" s="5"/>
      <c r="Y236" s="5"/>
      <c r="Z236" s="5"/>
      <c r="AA236" s="29"/>
      <c r="AD236" s="31"/>
      <c r="AE236" s="31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</row>
    <row r="237" spans="1:95" s="30" customFormat="1" ht="12" customHeight="1">
      <c r="A237" s="24"/>
      <c r="B237" s="43"/>
      <c r="C237" s="51"/>
      <c r="D237" s="60"/>
      <c r="E237" s="11" t="s">
        <v>297</v>
      </c>
      <c r="F237" s="72"/>
      <c r="G237" s="82"/>
      <c r="H237" s="16" t="s">
        <v>124</v>
      </c>
      <c r="I237" s="19">
        <v>1</v>
      </c>
      <c r="J237" s="22" t="s">
        <v>75</v>
      </c>
      <c r="K237" s="105">
        <v>60000</v>
      </c>
      <c r="L237" s="105">
        <f>ROUNDUP($I$237*$K$237,0)</f>
        <v>60000</v>
      </c>
      <c r="M237" s="105"/>
      <c r="N237" s="120"/>
      <c r="O237" s="5"/>
      <c r="P237" s="25"/>
      <c r="Q237" s="25"/>
      <c r="R237" s="4"/>
      <c r="S237" s="2"/>
      <c r="T237" s="5"/>
      <c r="U237" s="5"/>
      <c r="V237" s="5"/>
      <c r="W237" s="31"/>
      <c r="X237" s="5" t="s">
        <v>16</v>
      </c>
      <c r="Y237" s="5"/>
      <c r="Z237" s="5"/>
      <c r="AA237" s="29"/>
      <c r="AD237" s="31"/>
      <c r="AE237" s="31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</row>
    <row r="238" spans="1:95" s="30" customFormat="1" ht="12" customHeight="1">
      <c r="A238" s="24"/>
      <c r="B238" s="43"/>
      <c r="C238" s="51">
        <v>80</v>
      </c>
      <c r="D238" s="59" t="s">
        <v>214</v>
      </c>
      <c r="E238" s="10" t="s">
        <v>205</v>
      </c>
      <c r="F238" s="26"/>
      <c r="G238" s="81"/>
      <c r="H238" s="15"/>
      <c r="I238" s="18"/>
      <c r="J238" s="21"/>
      <c r="K238" s="104"/>
      <c r="L238" s="104"/>
      <c r="M238" s="104"/>
      <c r="N238" s="119"/>
      <c r="O238" s="5"/>
      <c r="P238" s="25"/>
      <c r="Q238" s="25"/>
      <c r="R238" s="128"/>
      <c r="S238" s="2" t="s">
        <v>31</v>
      </c>
      <c r="T238" s="5"/>
      <c r="U238" s="5"/>
      <c r="V238" s="31"/>
      <c r="W238" s="31"/>
      <c r="X238" s="5"/>
      <c r="Y238" s="5"/>
      <c r="Z238" s="5"/>
      <c r="AA238" s="29"/>
      <c r="AD238" s="31"/>
      <c r="AE238" s="31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</row>
    <row r="239" spans="1:95" s="30" customFormat="1" ht="12" customHeight="1">
      <c r="A239" s="24"/>
      <c r="B239" s="43"/>
      <c r="C239" s="51"/>
      <c r="D239" s="60"/>
      <c r="E239" s="11" t="s">
        <v>332</v>
      </c>
      <c r="F239" s="72"/>
      <c r="G239" s="82"/>
      <c r="H239" s="16" t="s">
        <v>247</v>
      </c>
      <c r="I239" s="19">
        <v>1</v>
      </c>
      <c r="J239" s="22" t="s">
        <v>122</v>
      </c>
      <c r="K239" s="105">
        <v>47200</v>
      </c>
      <c r="L239" s="105">
        <f>ROUNDUP($I$239*$K$239,0)</f>
        <v>47200</v>
      </c>
      <c r="M239" s="105">
        <v>47200</v>
      </c>
      <c r="N239" s="120"/>
      <c r="O239" s="5"/>
      <c r="P239" s="25"/>
      <c r="Q239" s="25"/>
      <c r="R239" s="4"/>
      <c r="S239" s="2" t="s">
        <v>54</v>
      </c>
      <c r="T239" s="5"/>
      <c r="U239" s="5"/>
      <c r="V239" s="5"/>
      <c r="W239" s="31"/>
      <c r="X239" s="5" t="s">
        <v>242</v>
      </c>
      <c r="Y239" s="5" t="s">
        <v>245</v>
      </c>
      <c r="Z239" s="5"/>
      <c r="AA239" s="29"/>
      <c r="AD239" s="31" t="s">
        <v>34</v>
      </c>
      <c r="AE239" s="31" t="s">
        <v>34</v>
      </c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</row>
    <row r="240" spans="1:95" s="30" customFormat="1" ht="12" customHeight="1">
      <c r="A240" s="24"/>
      <c r="B240" s="43"/>
      <c r="C240" s="51"/>
      <c r="D240" s="59"/>
      <c r="E240" s="10"/>
      <c r="F240" s="26"/>
      <c r="G240" s="81"/>
      <c r="H240" s="15"/>
      <c r="I240" s="18"/>
      <c r="J240" s="21"/>
      <c r="K240" s="107"/>
      <c r="L240" s="104"/>
      <c r="M240" s="104"/>
      <c r="N240" s="119"/>
      <c r="O240" s="5"/>
      <c r="P240" s="25"/>
      <c r="Q240" s="25"/>
      <c r="R240" s="128"/>
      <c r="S240" s="2"/>
      <c r="T240" s="5"/>
      <c r="U240" s="5"/>
      <c r="V240" s="31"/>
      <c r="W240" s="31"/>
      <c r="X240" s="5"/>
      <c r="Y240" s="5"/>
      <c r="Z240" s="5"/>
      <c r="AA240" s="29"/>
      <c r="AD240" s="31"/>
      <c r="AE240" s="31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</row>
    <row r="241" spans="1:95" s="30" customFormat="1" ht="12" customHeight="1">
      <c r="A241" s="24"/>
      <c r="B241" s="41"/>
      <c r="C241" s="49"/>
      <c r="D241" s="60"/>
      <c r="E241" s="11"/>
      <c r="F241" s="72"/>
      <c r="G241" s="82"/>
      <c r="H241" s="16"/>
      <c r="I241" s="19"/>
      <c r="J241" s="22"/>
      <c r="K241" s="108" t="s">
        <v>236</v>
      </c>
      <c r="L241" s="105">
        <f>IF(COUNTIF($K193:$K240,"【金額小計】")=0,SUM($L193:$L240),SUMIF($K193:$K240,"【金額小計】",$L193:$L240)+SUMIF($K193:$K240,"【出精値引】",$L193:$L240))</f>
        <v>1305020</v>
      </c>
      <c r="M241" s="105"/>
      <c r="N241" s="120"/>
      <c r="O241" s="5"/>
      <c r="P241" s="25"/>
      <c r="Q241" s="25"/>
      <c r="R241" s="4"/>
      <c r="S241" s="2"/>
      <c r="T241" s="5"/>
      <c r="U241" s="5"/>
      <c r="V241" s="5"/>
      <c r="W241" s="31"/>
      <c r="X241" s="5"/>
      <c r="Y241" s="5"/>
      <c r="Z241" s="5"/>
      <c r="AA241" s="29"/>
      <c r="AD241" s="31"/>
      <c r="AE241" s="31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</row>
    <row r="242" spans="1:95" s="30" customFormat="1" ht="12" customHeight="1">
      <c r="A242" s="24"/>
      <c r="B242" s="42" t="s">
        <v>383</v>
      </c>
      <c r="C242" s="50">
        <v>81</v>
      </c>
      <c r="D242" s="59"/>
      <c r="E242" s="10" t="s">
        <v>180</v>
      </c>
      <c r="F242" s="26"/>
      <c r="G242" s="81"/>
      <c r="H242" s="15"/>
      <c r="I242" s="18"/>
      <c r="J242" s="21"/>
      <c r="K242" s="104"/>
      <c r="L242" s="104"/>
      <c r="M242" s="104"/>
      <c r="N242" s="119"/>
      <c r="O242" s="5"/>
      <c r="P242" s="25"/>
      <c r="Q242" s="25" t="s">
        <v>349</v>
      </c>
      <c r="R242" s="128"/>
      <c r="S242" s="2"/>
      <c r="T242" s="5"/>
      <c r="U242" s="5"/>
      <c r="V242" s="31"/>
      <c r="W242" s="31"/>
      <c r="X242" s="5"/>
      <c r="Y242" s="5"/>
      <c r="Z242" s="5"/>
      <c r="AA242" s="29"/>
      <c r="AD242" s="31"/>
      <c r="AE242" s="31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</row>
    <row r="243" spans="1:95" s="30" customFormat="1" ht="12" customHeight="1">
      <c r="A243" s="24"/>
      <c r="B243" s="43"/>
      <c r="C243" s="51"/>
      <c r="D243" s="60"/>
      <c r="E243" s="11"/>
      <c r="F243" s="72"/>
      <c r="G243" s="82"/>
      <c r="H243" s="16"/>
      <c r="I243" s="19"/>
      <c r="J243" s="22"/>
      <c r="K243" s="105"/>
      <c r="L243" s="105"/>
      <c r="M243" s="105"/>
      <c r="N243" s="120"/>
      <c r="O243" s="5"/>
      <c r="P243" s="25"/>
      <c r="Q243" s="25"/>
      <c r="R243" s="4"/>
      <c r="S243" s="2"/>
      <c r="T243" s="5"/>
      <c r="U243" s="5"/>
      <c r="V243" s="5"/>
      <c r="W243" s="31"/>
      <c r="X243" s="5"/>
      <c r="Y243" s="5"/>
      <c r="Z243" s="5"/>
      <c r="AA243" s="29"/>
      <c r="AD243" s="31" t="s">
        <v>71</v>
      </c>
      <c r="AE243" s="31" t="s">
        <v>71</v>
      </c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</row>
    <row r="244" spans="1:95" s="30" customFormat="1" ht="12" customHeight="1">
      <c r="A244" s="24"/>
      <c r="B244" s="43"/>
      <c r="C244" s="51">
        <v>82</v>
      </c>
      <c r="D244" s="59" t="s">
        <v>66</v>
      </c>
      <c r="E244" s="10" t="s">
        <v>385</v>
      </c>
      <c r="F244" s="26"/>
      <c r="G244" s="81"/>
      <c r="H244" s="15"/>
      <c r="I244" s="18"/>
      <c r="J244" s="21"/>
      <c r="K244" s="104"/>
      <c r="L244" s="104"/>
      <c r="M244" s="104"/>
      <c r="N244" s="119"/>
      <c r="O244" s="5"/>
      <c r="P244" s="25"/>
      <c r="Q244" s="25"/>
      <c r="R244" s="128"/>
      <c r="S244" s="2" t="s">
        <v>31</v>
      </c>
      <c r="T244" s="5"/>
      <c r="U244" s="5"/>
      <c r="V244" s="31"/>
      <c r="W244" s="31"/>
      <c r="X244" s="5"/>
      <c r="Y244" s="5"/>
      <c r="Z244" s="5"/>
      <c r="AA244" s="29"/>
      <c r="AD244" s="31"/>
      <c r="AE244" s="31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</row>
    <row r="245" spans="1:95" s="30" customFormat="1" ht="12" customHeight="1">
      <c r="A245" s="24"/>
      <c r="B245" s="43"/>
      <c r="C245" s="51"/>
      <c r="D245" s="60"/>
      <c r="E245" s="11" t="s">
        <v>333</v>
      </c>
      <c r="F245" s="72"/>
      <c r="G245" s="82"/>
      <c r="H245" s="16" t="s">
        <v>249</v>
      </c>
      <c r="I245" s="19">
        <v>1</v>
      </c>
      <c r="J245" s="22" t="s">
        <v>75</v>
      </c>
      <c r="K245" s="105">
        <v>186500</v>
      </c>
      <c r="L245" s="105">
        <f>ROUNDUP($I$245*$K$245,0)</f>
        <v>186500</v>
      </c>
      <c r="M245" s="105">
        <v>186500</v>
      </c>
      <c r="N245" s="120"/>
      <c r="O245" s="5"/>
      <c r="P245" s="25"/>
      <c r="Q245" s="25"/>
      <c r="R245" s="4"/>
      <c r="S245" s="2" t="s">
        <v>250</v>
      </c>
      <c r="T245" s="5"/>
      <c r="U245" s="5"/>
      <c r="V245" s="5"/>
      <c r="W245" s="31"/>
      <c r="X245" s="5" t="s">
        <v>248</v>
      </c>
      <c r="Y245" s="5" t="s">
        <v>135</v>
      </c>
      <c r="Z245" s="5"/>
      <c r="AA245" s="29"/>
      <c r="AD245" s="31" t="s">
        <v>34</v>
      </c>
      <c r="AE245" s="31" t="s">
        <v>34</v>
      </c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</row>
    <row r="246" spans="1:95" s="30" customFormat="1" ht="12" customHeight="1">
      <c r="A246" s="24"/>
      <c r="B246" s="43"/>
      <c r="C246" s="51">
        <v>83</v>
      </c>
      <c r="D246" s="59" t="s">
        <v>88</v>
      </c>
      <c r="E246" s="10" t="s">
        <v>386</v>
      </c>
      <c r="F246" s="26"/>
      <c r="G246" s="81"/>
      <c r="H246" s="15"/>
      <c r="I246" s="18"/>
      <c r="J246" s="21"/>
      <c r="K246" s="104"/>
      <c r="L246" s="104"/>
      <c r="M246" s="104"/>
      <c r="N246" s="119"/>
      <c r="O246" s="5"/>
      <c r="P246" s="25"/>
      <c r="Q246" s="25"/>
      <c r="R246" s="128"/>
      <c r="S246" s="2" t="s">
        <v>31</v>
      </c>
      <c r="T246" s="5"/>
      <c r="U246" s="5"/>
      <c r="V246" s="31"/>
      <c r="W246" s="31"/>
      <c r="X246" s="5"/>
      <c r="Y246" s="5"/>
      <c r="Z246" s="5"/>
      <c r="AA246" s="29"/>
      <c r="AD246" s="31"/>
      <c r="AE246" s="31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</row>
    <row r="247" spans="1:95" s="30" customFormat="1" ht="12" customHeight="1">
      <c r="A247" s="24"/>
      <c r="B247" s="43"/>
      <c r="C247" s="51"/>
      <c r="D247" s="60"/>
      <c r="E247" s="11" t="s">
        <v>108</v>
      </c>
      <c r="F247" s="72"/>
      <c r="G247" s="82"/>
      <c r="H247" s="16" t="s">
        <v>252</v>
      </c>
      <c r="I247" s="19">
        <v>1</v>
      </c>
      <c r="J247" s="22" t="s">
        <v>77</v>
      </c>
      <c r="K247" s="105">
        <v>8560</v>
      </c>
      <c r="L247" s="105">
        <f>ROUNDUP($I$247*$K$247,0)</f>
        <v>8560</v>
      </c>
      <c r="M247" s="105">
        <v>8560</v>
      </c>
      <c r="N247" s="120"/>
      <c r="O247" s="5"/>
      <c r="P247" s="25"/>
      <c r="Q247" s="25"/>
      <c r="R247" s="4"/>
      <c r="S247" s="2" t="s">
        <v>95</v>
      </c>
      <c r="T247" s="5"/>
      <c r="U247" s="5"/>
      <c r="V247" s="5"/>
      <c r="W247" s="31"/>
      <c r="X247" s="5" t="s">
        <v>251</v>
      </c>
      <c r="Y247" s="5" t="s">
        <v>36</v>
      </c>
      <c r="Z247" s="5"/>
      <c r="AA247" s="29"/>
      <c r="AD247" s="31" t="s">
        <v>35</v>
      </c>
      <c r="AE247" s="31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</row>
    <row r="248" spans="1:95" s="30" customFormat="1" ht="12" customHeight="1">
      <c r="A248" s="24"/>
      <c r="B248" s="43"/>
      <c r="C248" s="51">
        <v>84</v>
      </c>
      <c r="D248" s="59" t="s">
        <v>91</v>
      </c>
      <c r="E248" s="10" t="s">
        <v>387</v>
      </c>
      <c r="F248" s="26"/>
      <c r="G248" s="81"/>
      <c r="H248" s="15"/>
      <c r="I248" s="18"/>
      <c r="J248" s="21"/>
      <c r="K248" s="104"/>
      <c r="L248" s="104"/>
      <c r="M248" s="104"/>
      <c r="N248" s="119"/>
      <c r="O248" s="5"/>
      <c r="P248" s="25"/>
      <c r="Q248" s="25"/>
      <c r="R248" s="128"/>
      <c r="S248" s="2" t="s">
        <v>31</v>
      </c>
      <c r="T248" s="5"/>
      <c r="U248" s="5"/>
      <c r="V248" s="31"/>
      <c r="W248" s="31"/>
      <c r="X248" s="5"/>
      <c r="Y248" s="5"/>
      <c r="Z248" s="5"/>
      <c r="AA248" s="29"/>
      <c r="AD248" s="31"/>
      <c r="AE248" s="31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</row>
    <row r="249" spans="1:95" s="30" customFormat="1" ht="12" customHeight="1">
      <c r="A249" s="24"/>
      <c r="B249" s="43"/>
      <c r="C249" s="51"/>
      <c r="D249" s="60"/>
      <c r="E249" s="11" t="s">
        <v>224</v>
      </c>
      <c r="F249" s="72"/>
      <c r="G249" s="82"/>
      <c r="H249" s="16" t="s">
        <v>253</v>
      </c>
      <c r="I249" s="19">
        <v>1</v>
      </c>
      <c r="J249" s="22" t="s">
        <v>77</v>
      </c>
      <c r="K249" s="105">
        <v>6900</v>
      </c>
      <c r="L249" s="105">
        <f>ROUNDUP($I$249*$K$249,0)</f>
        <v>6900</v>
      </c>
      <c r="M249" s="105">
        <v>6900</v>
      </c>
      <c r="N249" s="120"/>
      <c r="O249" s="5"/>
      <c r="P249" s="25"/>
      <c r="Q249" s="25"/>
      <c r="R249" s="4"/>
      <c r="S249" s="2" t="s">
        <v>254</v>
      </c>
      <c r="T249" s="5"/>
      <c r="U249" s="5"/>
      <c r="V249" s="5"/>
      <c r="W249" s="31"/>
      <c r="X249" s="5" t="s">
        <v>16</v>
      </c>
      <c r="Y249" s="5" t="s">
        <v>36</v>
      </c>
      <c r="Z249" s="5"/>
      <c r="AA249" s="29"/>
      <c r="AD249" s="31" t="s">
        <v>35</v>
      </c>
      <c r="AE249" s="31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</row>
    <row r="250" spans="1:95" s="30" customFormat="1" ht="12" customHeight="1">
      <c r="A250" s="24"/>
      <c r="B250" s="43"/>
      <c r="C250" s="51">
        <v>85</v>
      </c>
      <c r="D250" s="59" t="s">
        <v>80</v>
      </c>
      <c r="E250" s="10" t="s">
        <v>205</v>
      </c>
      <c r="F250" s="26"/>
      <c r="G250" s="81"/>
      <c r="H250" s="15"/>
      <c r="I250" s="18"/>
      <c r="J250" s="21"/>
      <c r="K250" s="104"/>
      <c r="L250" s="104"/>
      <c r="M250" s="104"/>
      <c r="N250" s="119"/>
      <c r="O250" s="5"/>
      <c r="P250" s="25"/>
      <c r="Q250" s="25"/>
      <c r="R250" s="128"/>
      <c r="S250" s="2" t="s">
        <v>31</v>
      </c>
      <c r="T250" s="5"/>
      <c r="U250" s="5"/>
      <c r="V250" s="31"/>
      <c r="W250" s="31"/>
      <c r="X250" s="5"/>
      <c r="Y250" s="5"/>
      <c r="Z250" s="5"/>
      <c r="AA250" s="29"/>
      <c r="AD250" s="31"/>
      <c r="AE250" s="31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</row>
    <row r="251" spans="1:95" s="30" customFormat="1" ht="12" customHeight="1">
      <c r="A251" s="24"/>
      <c r="B251" s="43"/>
      <c r="C251" s="52"/>
      <c r="D251" s="61"/>
      <c r="E251" s="12" t="s">
        <v>332</v>
      </c>
      <c r="F251" s="73"/>
      <c r="G251" s="83"/>
      <c r="H251" s="17" t="s">
        <v>247</v>
      </c>
      <c r="I251" s="20">
        <v>1</v>
      </c>
      <c r="J251" s="23" t="s">
        <v>122</v>
      </c>
      <c r="K251" s="106">
        <v>47200</v>
      </c>
      <c r="L251" s="106">
        <f>ROUNDUP($I$251*$K$251,0)</f>
        <v>47200</v>
      </c>
      <c r="M251" s="106">
        <v>47200</v>
      </c>
      <c r="N251" s="121"/>
      <c r="O251" s="5"/>
      <c r="P251" s="25"/>
      <c r="Q251" s="25"/>
      <c r="R251" s="4"/>
      <c r="S251" s="2" t="s">
        <v>54</v>
      </c>
      <c r="T251" s="5"/>
      <c r="U251" s="5"/>
      <c r="V251" s="5"/>
      <c r="W251" s="31"/>
      <c r="X251" s="5" t="s">
        <v>242</v>
      </c>
      <c r="Y251" s="5" t="s">
        <v>245</v>
      </c>
      <c r="Z251" s="5"/>
      <c r="AA251" s="29"/>
      <c r="AD251" s="31" t="s">
        <v>34</v>
      </c>
      <c r="AE251" s="31" t="s">
        <v>34</v>
      </c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</row>
    <row r="252" spans="1:95" s="6" customFormat="1" ht="15" customHeight="1">
      <c r="A252" s="6"/>
      <c r="M252" s="117" t="s">
        <v>24</v>
      </c>
      <c r="N252" s="117"/>
      <c r="O252" s="6"/>
      <c r="T252" s="6"/>
      <c r="U252" s="6"/>
      <c r="V252" s="6"/>
      <c r="W252" s="6"/>
      <c r="X252" s="6"/>
      <c r="Y252" s="6"/>
      <c r="Z252" s="6"/>
      <c r="AA252" s="131"/>
      <c r="AB252" s="133"/>
      <c r="AC252" s="133"/>
      <c r="AD252" s="101"/>
      <c r="AE252" s="101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</row>
    <row r="253" spans="1:95" s="7" customFormat="1" ht="15" customHeight="1">
      <c r="A253" s="7"/>
      <c r="B253" s="39" t="s">
        <v>18</v>
      </c>
      <c r="C253" s="47" t="s">
        <v>269</v>
      </c>
      <c r="D253" s="58" t="s">
        <v>270</v>
      </c>
      <c r="E253" s="9" t="s">
        <v>72</v>
      </c>
      <c r="F253" s="71"/>
      <c r="G253" s="80"/>
      <c r="H253" s="14" t="s">
        <v>0</v>
      </c>
      <c r="I253" s="14" t="s">
        <v>1</v>
      </c>
      <c r="J253" s="14" t="s">
        <v>6</v>
      </c>
      <c r="K253" s="14" t="s">
        <v>27</v>
      </c>
      <c r="L253" s="14" t="s">
        <v>26</v>
      </c>
      <c r="M253" s="14" t="s">
        <v>11</v>
      </c>
      <c r="N253" s="118" t="s">
        <v>20</v>
      </c>
      <c r="P253" s="127" t="s">
        <v>280</v>
      </c>
      <c r="Q253" s="127" t="s">
        <v>22</v>
      </c>
      <c r="R253" s="118" t="s">
        <v>129</v>
      </c>
      <c r="S253" s="118" t="s">
        <v>272</v>
      </c>
      <c r="T253" s="7"/>
      <c r="U253" s="7"/>
      <c r="V253" s="130" t="s">
        <v>33</v>
      </c>
      <c r="W253" s="130" t="s">
        <v>67</v>
      </c>
      <c r="X253" s="130"/>
      <c r="Y253" s="130"/>
      <c r="Z253" s="130"/>
      <c r="AA253" s="132"/>
      <c r="AB253" s="134"/>
      <c r="AC253" s="135"/>
      <c r="AD253" s="136"/>
      <c r="AE253" s="136"/>
      <c r="AF253" s="13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</row>
    <row r="254" spans="1:95" s="30" customFormat="1" ht="12" customHeight="1">
      <c r="A254" s="24"/>
      <c r="B254" s="43"/>
      <c r="C254" s="51">
        <v>86</v>
      </c>
      <c r="D254" s="59" t="s">
        <v>92</v>
      </c>
      <c r="E254" s="10" t="s">
        <v>125</v>
      </c>
      <c r="F254" s="26"/>
      <c r="G254" s="81"/>
      <c r="H254" s="15"/>
      <c r="I254" s="18"/>
      <c r="J254" s="21"/>
      <c r="K254" s="104"/>
      <c r="L254" s="104"/>
      <c r="M254" s="104"/>
      <c r="N254" s="119"/>
      <c r="O254" s="5"/>
      <c r="P254" s="25"/>
      <c r="Q254" s="25"/>
      <c r="R254" s="128"/>
      <c r="S254" s="2" t="s">
        <v>31</v>
      </c>
      <c r="T254" s="5"/>
      <c r="U254" s="5"/>
      <c r="V254" s="31"/>
      <c r="W254" s="31"/>
      <c r="X254" s="5"/>
      <c r="Y254" s="5"/>
      <c r="Z254" s="5"/>
      <c r="AA254" s="29"/>
      <c r="AD254" s="31"/>
      <c r="AE254" s="31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</row>
    <row r="255" spans="1:95" s="30" customFormat="1" ht="12" customHeight="1">
      <c r="A255" s="24"/>
      <c r="B255" s="43"/>
      <c r="C255" s="51"/>
      <c r="D255" s="60"/>
      <c r="E255" s="11" t="s">
        <v>297</v>
      </c>
      <c r="F255" s="72"/>
      <c r="G255" s="82"/>
      <c r="H255" s="16" t="s">
        <v>237</v>
      </c>
      <c r="I255" s="19">
        <v>1</v>
      </c>
      <c r="J255" s="22" t="s">
        <v>75</v>
      </c>
      <c r="K255" s="105">
        <v>5000</v>
      </c>
      <c r="L255" s="105">
        <f>ROUNDUP($I$255*$K$255,0)</f>
        <v>5000</v>
      </c>
      <c r="M255" s="105"/>
      <c r="N255" s="120"/>
      <c r="O255" s="5"/>
      <c r="P255" s="25"/>
      <c r="Q255" s="25"/>
      <c r="R255" s="4"/>
      <c r="S255" s="2"/>
      <c r="T255" s="5"/>
      <c r="U255" s="5"/>
      <c r="V255" s="5"/>
      <c r="W255" s="31"/>
      <c r="X255" s="5" t="s">
        <v>16</v>
      </c>
      <c r="Y255" s="5"/>
      <c r="Z255" s="5"/>
      <c r="AA255" s="29"/>
      <c r="AD255" s="31"/>
      <c r="AE255" s="31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</row>
    <row r="256" spans="1:95" s="30" customFormat="1" ht="12" customHeight="1">
      <c r="A256" s="24"/>
      <c r="B256" s="43"/>
      <c r="C256" s="51"/>
      <c r="D256" s="59"/>
      <c r="E256" s="10"/>
      <c r="F256" s="26"/>
      <c r="G256" s="81"/>
      <c r="H256" s="15"/>
      <c r="I256" s="18"/>
      <c r="J256" s="21"/>
      <c r="K256" s="107"/>
      <c r="L256" s="104"/>
      <c r="M256" s="104"/>
      <c r="N256" s="119"/>
      <c r="O256" s="5"/>
      <c r="P256" s="25"/>
      <c r="Q256" s="25"/>
      <c r="R256" s="128"/>
      <c r="S256" s="2"/>
      <c r="T256" s="5"/>
      <c r="U256" s="5"/>
      <c r="V256" s="31"/>
      <c r="W256" s="31"/>
      <c r="X256" s="5"/>
      <c r="Y256" s="5"/>
      <c r="Z256" s="5"/>
      <c r="AA256" s="29"/>
      <c r="AD256" s="31"/>
      <c r="AE256" s="31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</row>
    <row r="257" spans="1:95" s="30" customFormat="1" ht="12" customHeight="1">
      <c r="A257" s="24"/>
      <c r="B257" s="41"/>
      <c r="C257" s="49"/>
      <c r="D257" s="60"/>
      <c r="E257" s="11"/>
      <c r="F257" s="72"/>
      <c r="G257" s="82"/>
      <c r="H257" s="16"/>
      <c r="I257" s="19"/>
      <c r="J257" s="22"/>
      <c r="K257" s="108" t="s">
        <v>236</v>
      </c>
      <c r="L257" s="105">
        <f>IF(COUNTIF($K243:$K256,"【金額小計】")=0,SUM($L243:$L256),SUMIF($K243:$K256,"【金額小計】",$L243:$L256)+SUMIF($K243:$K256,"【出精値引】",$L243:$L256))</f>
        <v>254160</v>
      </c>
      <c r="M257" s="105"/>
      <c r="N257" s="120"/>
      <c r="O257" s="5"/>
      <c r="P257" s="25"/>
      <c r="Q257" s="25"/>
      <c r="R257" s="4"/>
      <c r="S257" s="2"/>
      <c r="T257" s="5"/>
      <c r="U257" s="5"/>
      <c r="V257" s="5"/>
      <c r="W257" s="31"/>
      <c r="X257" s="5"/>
      <c r="Y257" s="5"/>
      <c r="Z257" s="5"/>
      <c r="AA257" s="29"/>
      <c r="AD257" s="31"/>
      <c r="AE257" s="31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</row>
    <row r="258" spans="1:95" s="30" customFormat="1" ht="12" customHeight="1">
      <c r="A258" s="24"/>
      <c r="B258" s="42" t="s">
        <v>388</v>
      </c>
      <c r="C258" s="50">
        <v>87</v>
      </c>
      <c r="D258" s="59"/>
      <c r="E258" s="10"/>
      <c r="F258" s="26"/>
      <c r="G258" s="81"/>
      <c r="H258" s="15"/>
      <c r="I258" s="18"/>
      <c r="J258" s="21"/>
      <c r="K258" s="104"/>
      <c r="L258" s="104"/>
      <c r="M258" s="104"/>
      <c r="N258" s="119"/>
      <c r="O258" s="5"/>
      <c r="P258" s="25"/>
      <c r="Q258" s="25" t="s">
        <v>233</v>
      </c>
      <c r="R258" s="128"/>
      <c r="S258" s="2"/>
      <c r="T258" s="5"/>
      <c r="U258" s="5"/>
      <c r="V258" s="31"/>
      <c r="W258" s="31"/>
      <c r="X258" s="5"/>
      <c r="Y258" s="5"/>
      <c r="Z258" s="5"/>
      <c r="AA258" s="29"/>
      <c r="AD258" s="31"/>
      <c r="AE258" s="31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</row>
    <row r="259" spans="1:95" s="30" customFormat="1" ht="12" customHeight="1">
      <c r="A259" s="24"/>
      <c r="B259" s="43"/>
      <c r="C259" s="51"/>
      <c r="D259" s="60"/>
      <c r="E259" s="11"/>
      <c r="F259" s="72"/>
      <c r="G259" s="82"/>
      <c r="H259" s="16"/>
      <c r="I259" s="19"/>
      <c r="J259" s="22"/>
      <c r="K259" s="105"/>
      <c r="L259" s="105"/>
      <c r="M259" s="105"/>
      <c r="N259" s="120"/>
      <c r="O259" s="5"/>
      <c r="P259" s="25"/>
      <c r="Q259" s="25"/>
      <c r="R259" s="4"/>
      <c r="S259" s="2"/>
      <c r="T259" s="5"/>
      <c r="U259" s="5"/>
      <c r="V259" s="5"/>
      <c r="W259" s="31"/>
      <c r="X259" s="5"/>
      <c r="Y259" s="5"/>
      <c r="Z259" s="5"/>
      <c r="AA259" s="29"/>
      <c r="AD259" s="31" t="s">
        <v>71</v>
      </c>
      <c r="AE259" s="31" t="s">
        <v>71</v>
      </c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</row>
    <row r="260" spans="1:95" s="30" customFormat="1" ht="12" customHeight="1">
      <c r="A260" s="24"/>
      <c r="B260" s="43"/>
      <c r="C260" s="51">
        <v>88</v>
      </c>
      <c r="D260" s="59" t="s">
        <v>66</v>
      </c>
      <c r="E260" s="10" t="s">
        <v>263</v>
      </c>
      <c r="F260" s="26"/>
      <c r="G260" s="81"/>
      <c r="H260" s="15"/>
      <c r="I260" s="18"/>
      <c r="J260" s="21"/>
      <c r="K260" s="104"/>
      <c r="L260" s="104"/>
      <c r="M260" s="104"/>
      <c r="N260" s="119"/>
      <c r="O260" s="5"/>
      <c r="P260" s="25"/>
      <c r="Q260" s="25"/>
      <c r="R260" s="128"/>
      <c r="S260" s="2" t="s">
        <v>31</v>
      </c>
      <c r="T260" s="5"/>
      <c r="U260" s="5"/>
      <c r="V260" s="31"/>
      <c r="W260" s="31"/>
      <c r="X260" s="5"/>
      <c r="Y260" s="5"/>
      <c r="Z260" s="5"/>
      <c r="AA260" s="29"/>
      <c r="AD260" s="31"/>
      <c r="AE260" s="31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</row>
    <row r="261" spans="1:95" s="30" customFormat="1" ht="12" customHeight="1">
      <c r="A261" s="24"/>
      <c r="B261" s="43"/>
      <c r="C261" s="51"/>
      <c r="D261" s="60"/>
      <c r="E261" s="11" t="s">
        <v>93</v>
      </c>
      <c r="F261" s="72"/>
      <c r="G261" s="82"/>
      <c r="H261" s="16" t="s">
        <v>206</v>
      </c>
      <c r="I261" s="19">
        <v>1</v>
      </c>
      <c r="J261" s="22" t="s">
        <v>75</v>
      </c>
      <c r="K261" s="105">
        <v>25400</v>
      </c>
      <c r="L261" s="105">
        <f>ROUNDUP($I$261*$K$261,0)</f>
        <v>25400</v>
      </c>
      <c r="M261" s="105"/>
      <c r="N261" s="120"/>
      <c r="O261" s="5"/>
      <c r="P261" s="25"/>
      <c r="Q261" s="25"/>
      <c r="R261" s="4"/>
      <c r="S261" s="2"/>
      <c r="T261" s="5"/>
      <c r="U261" s="5"/>
      <c r="V261" s="5"/>
      <c r="W261" s="31"/>
      <c r="X261" s="5" t="s">
        <v>255</v>
      </c>
      <c r="Y261" s="5"/>
      <c r="Z261" s="5"/>
      <c r="AA261" s="29"/>
      <c r="AD261" s="31"/>
      <c r="AE261" s="31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</row>
    <row r="262" spans="1:95" s="30" customFormat="1" ht="12" customHeight="1">
      <c r="A262" s="24"/>
      <c r="B262" s="43"/>
      <c r="C262" s="51">
        <v>89</v>
      </c>
      <c r="D262" s="59" t="s">
        <v>88</v>
      </c>
      <c r="E262" s="10" t="s">
        <v>21</v>
      </c>
      <c r="F262" s="26"/>
      <c r="G262" s="81"/>
      <c r="H262" s="15"/>
      <c r="I262" s="18"/>
      <c r="J262" s="21"/>
      <c r="K262" s="104"/>
      <c r="L262" s="104"/>
      <c r="M262" s="104"/>
      <c r="N262" s="119"/>
      <c r="O262" s="5"/>
      <c r="P262" s="25"/>
      <c r="Q262" s="25"/>
      <c r="R262" s="128"/>
      <c r="S262" s="2" t="s">
        <v>31</v>
      </c>
      <c r="T262" s="5"/>
      <c r="U262" s="5"/>
      <c r="V262" s="31"/>
      <c r="W262" s="31"/>
      <c r="X262" s="5"/>
      <c r="Y262" s="5"/>
      <c r="Z262" s="5"/>
      <c r="AA262" s="29"/>
      <c r="AD262" s="31"/>
      <c r="AE262" s="31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</row>
    <row r="263" spans="1:95" s="30" customFormat="1" ht="12" customHeight="1">
      <c r="A263" s="24"/>
      <c r="B263" s="43"/>
      <c r="C263" s="51"/>
      <c r="D263" s="60"/>
      <c r="E263" s="11" t="s">
        <v>211</v>
      </c>
      <c r="F263" s="72"/>
      <c r="G263" s="82"/>
      <c r="H263" s="16" t="s">
        <v>206</v>
      </c>
      <c r="I263" s="19">
        <v>1</v>
      </c>
      <c r="J263" s="22" t="s">
        <v>75</v>
      </c>
      <c r="K263" s="105">
        <v>29600</v>
      </c>
      <c r="L263" s="105">
        <f>ROUNDUP($I$263*$K$263,0)</f>
        <v>29600</v>
      </c>
      <c r="M263" s="105"/>
      <c r="N263" s="120"/>
      <c r="O263" s="5"/>
      <c r="P263" s="25"/>
      <c r="Q263" s="25"/>
      <c r="R263" s="4"/>
      <c r="S263" s="2"/>
      <c r="T263" s="5"/>
      <c r="U263" s="5"/>
      <c r="V263" s="5"/>
      <c r="W263" s="31"/>
      <c r="X263" s="5" t="s">
        <v>256</v>
      </c>
      <c r="Y263" s="5"/>
      <c r="Z263" s="5"/>
      <c r="AA263" s="29"/>
      <c r="AD263" s="31"/>
      <c r="AE263" s="31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</row>
    <row r="264" spans="1:95" s="30" customFormat="1" ht="12" customHeight="1">
      <c r="A264" s="24"/>
      <c r="B264" s="43"/>
      <c r="C264" s="51">
        <v>90</v>
      </c>
      <c r="D264" s="59" t="s">
        <v>91</v>
      </c>
      <c r="E264" s="10" t="s">
        <v>389</v>
      </c>
      <c r="F264" s="26"/>
      <c r="G264" s="81"/>
      <c r="H264" s="15"/>
      <c r="I264" s="18"/>
      <c r="J264" s="21"/>
      <c r="K264" s="104"/>
      <c r="L264" s="104"/>
      <c r="M264" s="104"/>
      <c r="N264" s="119"/>
      <c r="O264" s="5"/>
      <c r="P264" s="25"/>
      <c r="Q264" s="25"/>
      <c r="R264" s="128"/>
      <c r="S264" s="2" t="s">
        <v>31</v>
      </c>
      <c r="T264" s="5"/>
      <c r="U264" s="5"/>
      <c r="V264" s="31"/>
      <c r="W264" s="31"/>
      <c r="X264" s="5"/>
      <c r="Y264" s="5"/>
      <c r="Z264" s="5"/>
      <c r="AA264" s="29"/>
      <c r="AD264" s="31"/>
      <c r="AE264" s="31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</row>
    <row r="265" spans="1:95" s="30" customFormat="1" ht="12" customHeight="1">
      <c r="A265" s="24"/>
      <c r="B265" s="43"/>
      <c r="C265" s="51"/>
      <c r="D265" s="60"/>
      <c r="E265" s="11" t="s">
        <v>17</v>
      </c>
      <c r="F265" s="72"/>
      <c r="G265" s="82"/>
      <c r="H265" s="16" t="s">
        <v>206</v>
      </c>
      <c r="I265" s="19">
        <v>1</v>
      </c>
      <c r="J265" s="22" t="s">
        <v>75</v>
      </c>
      <c r="K265" s="105">
        <v>37400</v>
      </c>
      <c r="L265" s="105">
        <f>ROUNDUP($I$265*$K$265,0)</f>
        <v>37400</v>
      </c>
      <c r="M265" s="105"/>
      <c r="N265" s="120"/>
      <c r="O265" s="5"/>
      <c r="P265" s="25"/>
      <c r="Q265" s="25"/>
      <c r="R265" s="4"/>
      <c r="S265" s="2"/>
      <c r="T265" s="5"/>
      <c r="U265" s="5"/>
      <c r="V265" s="5"/>
      <c r="W265" s="31"/>
      <c r="X265" s="5" t="s">
        <v>257</v>
      </c>
      <c r="Y265" s="5"/>
      <c r="Z265" s="5"/>
      <c r="AA265" s="29"/>
      <c r="AD265" s="31"/>
      <c r="AE265" s="31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</row>
    <row r="266" spans="1:95" s="30" customFormat="1" ht="12" customHeight="1">
      <c r="A266" s="24"/>
      <c r="B266" s="43"/>
      <c r="C266" s="51">
        <v>91</v>
      </c>
      <c r="D266" s="59" t="s">
        <v>80</v>
      </c>
      <c r="E266" s="10" t="s">
        <v>210</v>
      </c>
      <c r="F266" s="26"/>
      <c r="G266" s="81"/>
      <c r="H266" s="15"/>
      <c r="I266" s="18"/>
      <c r="J266" s="21"/>
      <c r="K266" s="104"/>
      <c r="L266" s="104"/>
      <c r="M266" s="104"/>
      <c r="N266" s="119"/>
      <c r="O266" s="5"/>
      <c r="P266" s="25"/>
      <c r="Q266" s="25"/>
      <c r="R266" s="128"/>
      <c r="S266" s="2" t="s">
        <v>31</v>
      </c>
      <c r="T266" s="5"/>
      <c r="U266" s="5"/>
      <c r="V266" s="31"/>
      <c r="W266" s="31"/>
      <c r="X266" s="5"/>
      <c r="Y266" s="5"/>
      <c r="Z266" s="5"/>
      <c r="AA266" s="29"/>
      <c r="AD266" s="31"/>
      <c r="AE266" s="31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</row>
    <row r="267" spans="1:95" s="30" customFormat="1" ht="12" customHeight="1">
      <c r="A267" s="24"/>
      <c r="B267" s="43"/>
      <c r="C267" s="51"/>
      <c r="D267" s="60"/>
      <c r="E267" s="11" t="s">
        <v>297</v>
      </c>
      <c r="F267" s="72"/>
      <c r="G267" s="82"/>
      <c r="H267" s="16" t="s">
        <v>206</v>
      </c>
      <c r="I267" s="19">
        <v>1</v>
      </c>
      <c r="J267" s="22" t="s">
        <v>75</v>
      </c>
      <c r="K267" s="105">
        <v>3600</v>
      </c>
      <c r="L267" s="105">
        <f>ROUNDUP($I$267*$K$267,0)</f>
        <v>3600</v>
      </c>
      <c r="M267" s="105"/>
      <c r="N267" s="120"/>
      <c r="O267" s="5"/>
      <c r="P267" s="25"/>
      <c r="Q267" s="25"/>
      <c r="R267" s="4"/>
      <c r="S267" s="2"/>
      <c r="T267" s="5"/>
      <c r="U267" s="5"/>
      <c r="V267" s="5"/>
      <c r="W267" s="31"/>
      <c r="X267" s="5" t="s">
        <v>16</v>
      </c>
      <c r="Y267" s="5"/>
      <c r="Z267" s="5"/>
      <c r="AA267" s="29"/>
      <c r="AD267" s="31"/>
      <c r="AE267" s="31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</row>
    <row r="268" spans="1:95" s="30" customFormat="1" ht="12" customHeight="1">
      <c r="A268" s="24"/>
      <c r="B268" s="43"/>
      <c r="C268" s="51">
        <v>92</v>
      </c>
      <c r="D268" s="59"/>
      <c r="E268" s="10" t="s">
        <v>335</v>
      </c>
      <c r="F268" s="26"/>
      <c r="G268" s="81"/>
      <c r="H268" s="15"/>
      <c r="I268" s="18"/>
      <c r="J268" s="21"/>
      <c r="K268" s="104"/>
      <c r="L268" s="104"/>
      <c r="M268" s="104"/>
      <c r="N268" s="119"/>
      <c r="O268" s="5"/>
      <c r="P268" s="25"/>
      <c r="Q268" s="25"/>
      <c r="R268" s="128"/>
      <c r="S268" s="2"/>
      <c r="T268" s="5"/>
      <c r="U268" s="5"/>
      <c r="V268" s="31"/>
      <c r="W268" s="31"/>
      <c r="X268" s="5"/>
      <c r="Y268" s="5"/>
      <c r="Z268" s="5"/>
      <c r="AA268" s="29"/>
      <c r="AD268" s="31"/>
      <c r="AE268" s="31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</row>
    <row r="269" spans="1:95" s="30" customFormat="1" ht="12" customHeight="1">
      <c r="A269" s="24"/>
      <c r="B269" s="43"/>
      <c r="C269" s="51"/>
      <c r="D269" s="60"/>
      <c r="E269" s="11"/>
      <c r="F269" s="72"/>
      <c r="G269" s="82"/>
      <c r="H269" s="16"/>
      <c r="I269" s="19"/>
      <c r="J269" s="22"/>
      <c r="K269" s="105"/>
      <c r="L269" s="105"/>
      <c r="M269" s="105"/>
      <c r="N269" s="120"/>
      <c r="O269" s="5"/>
      <c r="P269" s="25"/>
      <c r="Q269" s="25"/>
      <c r="R269" s="4"/>
      <c r="S269" s="2"/>
      <c r="T269" s="5"/>
      <c r="U269" s="5"/>
      <c r="V269" s="5"/>
      <c r="W269" s="31"/>
      <c r="X269" s="5"/>
      <c r="Y269" s="5"/>
      <c r="Z269" s="5"/>
      <c r="AA269" s="29"/>
      <c r="AD269" s="31" t="s">
        <v>71</v>
      </c>
      <c r="AE269" s="31" t="s">
        <v>71</v>
      </c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</row>
    <row r="270" spans="1:95" s="30" customFormat="1" ht="12" customHeight="1">
      <c r="A270" s="24"/>
      <c r="B270" s="43"/>
      <c r="C270" s="51">
        <v>93</v>
      </c>
      <c r="D270" s="59" t="s">
        <v>92</v>
      </c>
      <c r="E270" s="10" t="s">
        <v>210</v>
      </c>
      <c r="F270" s="26"/>
      <c r="G270" s="81"/>
      <c r="H270" s="15"/>
      <c r="I270" s="18"/>
      <c r="J270" s="21"/>
      <c r="K270" s="104"/>
      <c r="L270" s="104"/>
      <c r="M270" s="104"/>
      <c r="N270" s="119"/>
      <c r="O270" s="5"/>
      <c r="P270" s="25"/>
      <c r="Q270" s="25"/>
      <c r="R270" s="128"/>
      <c r="S270" s="2" t="s">
        <v>31</v>
      </c>
      <c r="T270" s="5"/>
      <c r="U270" s="5"/>
      <c r="V270" s="31"/>
      <c r="W270" s="31"/>
      <c r="X270" s="5"/>
      <c r="Y270" s="5"/>
      <c r="Z270" s="5"/>
      <c r="AA270" s="29"/>
      <c r="AD270" s="31"/>
      <c r="AE270" s="31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</row>
    <row r="271" spans="1:95" s="30" customFormat="1" ht="12" customHeight="1">
      <c r="A271" s="24"/>
      <c r="B271" s="43"/>
      <c r="C271" s="51"/>
      <c r="D271" s="60"/>
      <c r="E271" s="11" t="s">
        <v>297</v>
      </c>
      <c r="F271" s="72"/>
      <c r="G271" s="82"/>
      <c r="H271" s="16" t="s">
        <v>206</v>
      </c>
      <c r="I271" s="19">
        <v>1</v>
      </c>
      <c r="J271" s="22" t="s">
        <v>75</v>
      </c>
      <c r="K271" s="105">
        <v>4500</v>
      </c>
      <c r="L271" s="105">
        <f>ROUNDUP($I$271*$K$271,0)</f>
        <v>4500</v>
      </c>
      <c r="M271" s="105"/>
      <c r="N271" s="120"/>
      <c r="O271" s="5"/>
      <c r="P271" s="25"/>
      <c r="Q271" s="25"/>
      <c r="R271" s="4"/>
      <c r="S271" s="2"/>
      <c r="T271" s="5"/>
      <c r="U271" s="5"/>
      <c r="V271" s="5"/>
      <c r="W271" s="31"/>
      <c r="X271" s="5" t="s">
        <v>16</v>
      </c>
      <c r="Y271" s="5"/>
      <c r="Z271" s="5"/>
      <c r="AA271" s="29"/>
      <c r="AD271" s="31"/>
      <c r="AE271" s="31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</row>
    <row r="272" spans="1:95" s="30" customFormat="1" ht="12" customHeight="1">
      <c r="A272" s="24"/>
      <c r="B272" s="43"/>
      <c r="C272" s="51">
        <v>94</v>
      </c>
      <c r="D272" s="59"/>
      <c r="E272" s="10" t="s">
        <v>336</v>
      </c>
      <c r="F272" s="26"/>
      <c r="G272" s="81"/>
      <c r="H272" s="15"/>
      <c r="I272" s="18"/>
      <c r="J272" s="21"/>
      <c r="K272" s="104"/>
      <c r="L272" s="104"/>
      <c r="M272" s="104"/>
      <c r="N272" s="119"/>
      <c r="O272" s="5"/>
      <c r="P272" s="25"/>
      <c r="Q272" s="25"/>
      <c r="R272" s="128"/>
      <c r="S272" s="2"/>
      <c r="T272" s="5"/>
      <c r="U272" s="5"/>
      <c r="V272" s="31"/>
      <c r="W272" s="31"/>
      <c r="X272" s="5"/>
      <c r="Y272" s="5"/>
      <c r="Z272" s="5"/>
      <c r="AA272" s="29"/>
      <c r="AD272" s="31"/>
      <c r="AE272" s="31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</row>
    <row r="273" spans="1:95" s="30" customFormat="1" ht="12" customHeight="1">
      <c r="A273" s="24"/>
      <c r="B273" s="43"/>
      <c r="C273" s="51"/>
      <c r="D273" s="60"/>
      <c r="E273" s="11"/>
      <c r="F273" s="72"/>
      <c r="G273" s="82"/>
      <c r="H273" s="16"/>
      <c r="I273" s="19"/>
      <c r="J273" s="22"/>
      <c r="K273" s="105"/>
      <c r="L273" s="105"/>
      <c r="M273" s="105"/>
      <c r="N273" s="120"/>
      <c r="O273" s="5"/>
      <c r="P273" s="25"/>
      <c r="Q273" s="25"/>
      <c r="R273" s="4"/>
      <c r="S273" s="2"/>
      <c r="T273" s="5"/>
      <c r="U273" s="5"/>
      <c r="V273" s="5"/>
      <c r="W273" s="31"/>
      <c r="X273" s="5"/>
      <c r="Y273" s="5"/>
      <c r="Z273" s="5"/>
      <c r="AA273" s="29"/>
      <c r="AD273" s="31" t="s">
        <v>71</v>
      </c>
      <c r="AE273" s="31" t="s">
        <v>71</v>
      </c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</row>
    <row r="274" spans="1:95" s="30" customFormat="1" ht="12" customHeight="1">
      <c r="A274" s="24"/>
      <c r="B274" s="43"/>
      <c r="C274" s="51">
        <v>95</v>
      </c>
      <c r="D274" s="59" t="s">
        <v>42</v>
      </c>
      <c r="E274" s="10" t="s">
        <v>210</v>
      </c>
      <c r="F274" s="26"/>
      <c r="G274" s="81"/>
      <c r="H274" s="15"/>
      <c r="I274" s="18"/>
      <c r="J274" s="21"/>
      <c r="K274" s="104"/>
      <c r="L274" s="104"/>
      <c r="M274" s="104"/>
      <c r="N274" s="119"/>
      <c r="O274" s="5"/>
      <c r="P274" s="25"/>
      <c r="Q274" s="25"/>
      <c r="R274" s="128"/>
      <c r="S274" s="2" t="s">
        <v>31</v>
      </c>
      <c r="T274" s="5"/>
      <c r="U274" s="5"/>
      <c r="V274" s="31"/>
      <c r="W274" s="31"/>
      <c r="X274" s="5"/>
      <c r="Y274" s="5"/>
      <c r="Z274" s="5"/>
      <c r="AA274" s="29"/>
      <c r="AD274" s="31"/>
      <c r="AE274" s="31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</row>
    <row r="275" spans="1:95" s="30" customFormat="1" ht="12" customHeight="1">
      <c r="A275" s="24"/>
      <c r="B275" s="43"/>
      <c r="C275" s="51"/>
      <c r="D275" s="60"/>
      <c r="E275" s="11" t="s">
        <v>297</v>
      </c>
      <c r="F275" s="72"/>
      <c r="G275" s="82"/>
      <c r="H275" s="16" t="s">
        <v>206</v>
      </c>
      <c r="I275" s="19">
        <v>1</v>
      </c>
      <c r="J275" s="22" t="s">
        <v>75</v>
      </c>
      <c r="K275" s="105">
        <v>6200</v>
      </c>
      <c r="L275" s="105">
        <f>ROUNDUP($I$275*$K$275,0)</f>
        <v>6200</v>
      </c>
      <c r="M275" s="105"/>
      <c r="N275" s="120"/>
      <c r="O275" s="5"/>
      <c r="P275" s="25"/>
      <c r="Q275" s="25"/>
      <c r="R275" s="4"/>
      <c r="S275" s="2"/>
      <c r="T275" s="5"/>
      <c r="U275" s="5"/>
      <c r="V275" s="5"/>
      <c r="W275" s="31"/>
      <c r="X275" s="5" t="s">
        <v>16</v>
      </c>
      <c r="Y275" s="5"/>
      <c r="Z275" s="5"/>
      <c r="AA275" s="29"/>
      <c r="AD275" s="31"/>
      <c r="AE275" s="31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</row>
    <row r="276" spans="1:95" s="30" customFormat="1" ht="12" customHeight="1">
      <c r="A276" s="24"/>
      <c r="B276" s="43"/>
      <c r="C276" s="51">
        <v>96</v>
      </c>
      <c r="D276" s="59"/>
      <c r="E276" s="10" t="s">
        <v>337</v>
      </c>
      <c r="F276" s="26"/>
      <c r="G276" s="81"/>
      <c r="H276" s="15"/>
      <c r="I276" s="18"/>
      <c r="J276" s="21"/>
      <c r="K276" s="104"/>
      <c r="L276" s="104"/>
      <c r="M276" s="104"/>
      <c r="N276" s="119"/>
      <c r="O276" s="5"/>
      <c r="P276" s="25"/>
      <c r="Q276" s="25"/>
      <c r="R276" s="128"/>
      <c r="S276" s="2"/>
      <c r="T276" s="5"/>
      <c r="U276" s="5"/>
      <c r="V276" s="31"/>
      <c r="W276" s="31"/>
      <c r="X276" s="5"/>
      <c r="Y276" s="5"/>
      <c r="Z276" s="5"/>
      <c r="AA276" s="29"/>
      <c r="AD276" s="31"/>
      <c r="AE276" s="31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</row>
    <row r="277" spans="1:95" s="30" customFormat="1" ht="12" customHeight="1">
      <c r="A277" s="24"/>
      <c r="B277" s="43"/>
      <c r="C277" s="51"/>
      <c r="D277" s="60"/>
      <c r="E277" s="11"/>
      <c r="F277" s="72"/>
      <c r="G277" s="82"/>
      <c r="H277" s="16"/>
      <c r="I277" s="19"/>
      <c r="J277" s="22"/>
      <c r="K277" s="105"/>
      <c r="L277" s="105"/>
      <c r="M277" s="105"/>
      <c r="N277" s="120"/>
      <c r="O277" s="5"/>
      <c r="P277" s="25"/>
      <c r="Q277" s="25"/>
      <c r="R277" s="4"/>
      <c r="S277" s="2"/>
      <c r="T277" s="5"/>
      <c r="U277" s="5"/>
      <c r="V277" s="5"/>
      <c r="W277" s="31"/>
      <c r="X277" s="5"/>
      <c r="Y277" s="5"/>
      <c r="Z277" s="5"/>
      <c r="AA277" s="29"/>
      <c r="AD277" s="31" t="s">
        <v>71</v>
      </c>
      <c r="AE277" s="31" t="s">
        <v>71</v>
      </c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</row>
    <row r="278" spans="1:95" s="30" customFormat="1" ht="12" customHeight="1">
      <c r="A278" s="24"/>
      <c r="B278" s="43"/>
      <c r="C278" s="51"/>
      <c r="D278" s="59"/>
      <c r="E278" s="10"/>
      <c r="F278" s="26"/>
      <c r="G278" s="81"/>
      <c r="H278" s="15"/>
      <c r="I278" s="18"/>
      <c r="J278" s="21"/>
      <c r="K278" s="107"/>
      <c r="L278" s="104"/>
      <c r="M278" s="104"/>
      <c r="N278" s="119"/>
      <c r="O278" s="5"/>
      <c r="P278" s="25"/>
      <c r="Q278" s="25"/>
      <c r="R278" s="128"/>
      <c r="S278" s="2"/>
      <c r="T278" s="5"/>
      <c r="U278" s="5"/>
      <c r="V278" s="31"/>
      <c r="W278" s="31"/>
      <c r="X278" s="5"/>
      <c r="Y278" s="5"/>
      <c r="Z278" s="5"/>
      <c r="AA278" s="29"/>
      <c r="AD278" s="31"/>
      <c r="AE278" s="31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</row>
    <row r="279" spans="1:95" s="30" customFormat="1" ht="12" customHeight="1">
      <c r="A279" s="24"/>
      <c r="B279" s="43"/>
      <c r="C279" s="51"/>
      <c r="D279" s="60"/>
      <c r="E279" s="11"/>
      <c r="F279" s="72"/>
      <c r="G279" s="82"/>
      <c r="H279" s="16"/>
      <c r="I279" s="19"/>
      <c r="J279" s="22"/>
      <c r="K279" s="108" t="s">
        <v>236</v>
      </c>
      <c r="L279" s="105">
        <f>IF(COUNTIF($K259:$K278,"【金額小計】")=0,SUM($L259:$L278),SUMIF($K259:$K278,"【金額小計】",$L259:$L278)+SUMIF($K259:$K278,"【出精値引】",$L259:$L278))</f>
        <v>106700</v>
      </c>
      <c r="M279" s="105"/>
      <c r="N279" s="120"/>
      <c r="O279" s="5"/>
      <c r="P279" s="25"/>
      <c r="Q279" s="25"/>
      <c r="R279" s="4"/>
      <c r="S279" s="2"/>
      <c r="T279" s="5"/>
      <c r="U279" s="5"/>
      <c r="V279" s="5"/>
      <c r="W279" s="31"/>
      <c r="X279" s="5"/>
      <c r="Y279" s="5"/>
      <c r="Z279" s="5"/>
      <c r="AA279" s="29"/>
      <c r="AD279" s="31"/>
      <c r="AE279" s="31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</row>
    <row r="280" spans="1:95" s="30" customFormat="1" ht="12" customHeight="1">
      <c r="A280" s="24"/>
      <c r="B280" s="43"/>
      <c r="C280" s="51"/>
      <c r="D280" s="59"/>
      <c r="E280" s="10"/>
      <c r="F280" s="26"/>
      <c r="G280" s="81"/>
      <c r="H280" s="15"/>
      <c r="I280" s="18"/>
      <c r="J280" s="21"/>
      <c r="K280" s="107"/>
      <c r="L280" s="104"/>
      <c r="M280" s="104"/>
      <c r="N280" s="119"/>
      <c r="O280" s="5"/>
      <c r="P280" s="25"/>
      <c r="Q280" s="25"/>
      <c r="R280" s="128"/>
      <c r="S280" s="2"/>
      <c r="T280" s="5"/>
      <c r="U280" s="5"/>
      <c r="V280" s="31"/>
      <c r="W280" s="31"/>
      <c r="X280" s="5"/>
      <c r="Y280" s="5"/>
      <c r="Z280" s="5"/>
      <c r="AA280" s="29"/>
      <c r="AD280" s="31"/>
      <c r="AE280" s="31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</row>
    <row r="281" spans="1:95" s="30" customFormat="1" ht="12" customHeight="1">
      <c r="A281" s="24"/>
      <c r="B281" s="43"/>
      <c r="C281" s="51"/>
      <c r="D281" s="60"/>
      <c r="E281" s="11"/>
      <c r="F281" s="72"/>
      <c r="G281" s="82"/>
      <c r="H281" s="16"/>
      <c r="I281" s="19"/>
      <c r="J281" s="22"/>
      <c r="K281" s="108" t="s">
        <v>345</v>
      </c>
      <c r="L281" s="105">
        <f>IF(COUNTIF($K131:$K280,"【金額中計】")=0,SUM($L131:$L280)-SUMIF($K131:$K280,"【*】",$L131:$L280),SUM($L131:$L280)-SUMIF($K131:$K280,"【*】",$L131:$L280)+SUMIF($K131:$K280,"【出精値引】",$L131:$L280))</f>
        <v>3678980</v>
      </c>
      <c r="M281" s="105"/>
      <c r="N281" s="120"/>
      <c r="O281" s="5"/>
      <c r="P281" s="25"/>
      <c r="Q281" s="25"/>
      <c r="R281" s="4"/>
      <c r="S281" s="2"/>
      <c r="T281" s="5"/>
      <c r="U281" s="5"/>
      <c r="V281" s="5"/>
      <c r="W281" s="31"/>
      <c r="X281" s="5"/>
      <c r="Y281" s="5"/>
      <c r="Z281" s="5"/>
      <c r="AA281" s="29"/>
      <c r="AD281" s="31"/>
      <c r="AE281" s="31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</row>
    <row r="282" spans="1:95" s="30" customFormat="1" ht="12" customHeight="1">
      <c r="A282" s="24"/>
      <c r="B282" s="43"/>
      <c r="C282" s="51"/>
      <c r="D282" s="59"/>
      <c r="E282" s="10"/>
      <c r="F282" s="26"/>
      <c r="G282" s="81"/>
      <c r="H282" s="15"/>
      <c r="I282" s="18"/>
      <c r="J282" s="21"/>
      <c r="K282" s="104"/>
      <c r="L282" s="104"/>
      <c r="M282" s="104"/>
      <c r="N282" s="119"/>
      <c r="O282" s="5"/>
      <c r="P282" s="25"/>
      <c r="Q282" s="25"/>
      <c r="R282" s="128"/>
      <c r="S282" s="2"/>
      <c r="T282" s="5"/>
      <c r="U282" s="5"/>
      <c r="V282" s="31"/>
      <c r="W282" s="31"/>
      <c r="X282" s="5"/>
      <c r="Y282" s="5"/>
      <c r="Z282" s="5"/>
      <c r="AA282" s="29"/>
      <c r="AD282" s="31"/>
      <c r="AE282" s="31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</row>
    <row r="283" spans="1:95" s="30" customFormat="1" ht="12" customHeight="1">
      <c r="A283" s="24"/>
      <c r="B283" s="41"/>
      <c r="C283" s="49"/>
      <c r="D283" s="60"/>
      <c r="E283" s="11"/>
      <c r="F283" s="72"/>
      <c r="G283" s="82"/>
      <c r="H283" s="16"/>
      <c r="I283" s="19"/>
      <c r="J283" s="22"/>
      <c r="K283" s="105"/>
      <c r="L283" s="105"/>
      <c r="M283" s="105"/>
      <c r="N283" s="120"/>
      <c r="O283" s="5"/>
      <c r="P283" s="25"/>
      <c r="Q283" s="25"/>
      <c r="R283" s="4"/>
      <c r="S283" s="2"/>
      <c r="T283" s="5"/>
      <c r="U283" s="5"/>
      <c r="V283" s="5"/>
      <c r="W283" s="31"/>
      <c r="X283" s="5"/>
      <c r="Y283" s="5"/>
      <c r="Z283" s="5"/>
      <c r="AA283" s="29"/>
      <c r="AD283" s="31"/>
      <c r="AE283" s="31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</row>
    <row r="284" spans="1:95" s="30" customFormat="1" ht="12" customHeight="1">
      <c r="A284" s="24"/>
      <c r="B284" s="42" t="s">
        <v>289</v>
      </c>
      <c r="C284" s="50">
        <v>97</v>
      </c>
      <c r="D284" s="59"/>
      <c r="E284" s="10" t="s">
        <v>390</v>
      </c>
      <c r="F284" s="26"/>
      <c r="G284" s="81"/>
      <c r="H284" s="15"/>
      <c r="I284" s="18"/>
      <c r="J284" s="21"/>
      <c r="K284" s="104"/>
      <c r="L284" s="104"/>
      <c r="M284" s="104"/>
      <c r="N284" s="119"/>
      <c r="O284" s="5"/>
      <c r="P284" s="25"/>
      <c r="Q284" s="25" t="s">
        <v>391</v>
      </c>
      <c r="R284" s="128"/>
      <c r="S284" s="2"/>
      <c r="T284" s="5"/>
      <c r="U284" s="5"/>
      <c r="V284" s="31"/>
      <c r="W284" s="31"/>
      <c r="X284" s="5"/>
      <c r="Y284" s="5"/>
      <c r="Z284" s="5"/>
      <c r="AA284" s="29"/>
      <c r="AD284" s="31"/>
      <c r="AE284" s="31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</row>
    <row r="285" spans="1:95" s="30" customFormat="1" ht="12" customHeight="1">
      <c r="A285" s="24"/>
      <c r="B285" s="43"/>
      <c r="C285" s="51"/>
      <c r="D285" s="60"/>
      <c r="E285" s="11"/>
      <c r="F285" s="72"/>
      <c r="G285" s="82"/>
      <c r="H285" s="16"/>
      <c r="I285" s="19"/>
      <c r="J285" s="22"/>
      <c r="K285" s="105"/>
      <c r="L285" s="105"/>
      <c r="M285" s="105"/>
      <c r="N285" s="120"/>
      <c r="O285" s="5"/>
      <c r="P285" s="25"/>
      <c r="Q285" s="25"/>
      <c r="R285" s="4"/>
      <c r="S285" s="2"/>
      <c r="T285" s="5"/>
      <c r="U285" s="5"/>
      <c r="V285" s="5"/>
      <c r="W285" s="31"/>
      <c r="X285" s="5"/>
      <c r="Y285" s="5"/>
      <c r="Z285" s="5"/>
      <c r="AA285" s="29"/>
      <c r="AD285" s="31" t="s">
        <v>71</v>
      </c>
      <c r="AE285" s="31" t="s">
        <v>71</v>
      </c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</row>
    <row r="286" spans="1:95" s="30" customFormat="1" ht="12" customHeight="1">
      <c r="A286" s="24"/>
      <c r="B286" s="43"/>
      <c r="C286" s="51">
        <v>98</v>
      </c>
      <c r="D286" s="59" t="s">
        <v>66</v>
      </c>
      <c r="E286" s="10" t="s">
        <v>392</v>
      </c>
      <c r="F286" s="26"/>
      <c r="G286" s="81"/>
      <c r="H286" s="15"/>
      <c r="I286" s="18"/>
      <c r="J286" s="21"/>
      <c r="K286" s="104"/>
      <c r="L286" s="104"/>
      <c r="M286" s="104"/>
      <c r="N286" s="119"/>
      <c r="O286" s="5"/>
      <c r="P286" s="25"/>
      <c r="Q286" s="25"/>
      <c r="R286" s="128"/>
      <c r="S286" s="2" t="s">
        <v>31</v>
      </c>
      <c r="T286" s="5"/>
      <c r="U286" s="5"/>
      <c r="V286" s="31"/>
      <c r="W286" s="31"/>
      <c r="X286" s="5"/>
      <c r="Y286" s="5"/>
      <c r="Z286" s="5"/>
      <c r="AA286" s="29"/>
      <c r="AD286" s="31"/>
      <c r="AE286" s="31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</row>
    <row r="287" spans="1:95" s="30" customFormat="1" ht="12" customHeight="1">
      <c r="A287" s="24"/>
      <c r="B287" s="43"/>
      <c r="C287" s="51"/>
      <c r="D287" s="60"/>
      <c r="E287" s="11" t="s">
        <v>297</v>
      </c>
      <c r="F287" s="72"/>
      <c r="G287" s="82"/>
      <c r="H287" s="16" t="s">
        <v>124</v>
      </c>
      <c r="I287" s="19">
        <v>2</v>
      </c>
      <c r="J287" s="22" t="s">
        <v>46</v>
      </c>
      <c r="K287" s="105">
        <v>25000</v>
      </c>
      <c r="L287" s="105">
        <f>ROUNDUP($I$287*$K$287,0)</f>
        <v>50000</v>
      </c>
      <c r="M287" s="105"/>
      <c r="N287" s="120"/>
      <c r="O287" s="5"/>
      <c r="P287" s="25"/>
      <c r="Q287" s="25"/>
      <c r="R287" s="4"/>
      <c r="S287" s="2"/>
      <c r="T287" s="5"/>
      <c r="U287" s="5"/>
      <c r="V287" s="5"/>
      <c r="W287" s="31"/>
      <c r="X287" s="5" t="s">
        <v>16</v>
      </c>
      <c r="Y287" s="5"/>
      <c r="Z287" s="5"/>
      <c r="AA287" s="29"/>
      <c r="AD287" s="31"/>
      <c r="AE287" s="31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</row>
    <row r="288" spans="1:95" s="30" customFormat="1" ht="12" customHeight="1">
      <c r="A288" s="24"/>
      <c r="B288" s="43"/>
      <c r="C288" s="51">
        <v>99</v>
      </c>
      <c r="D288" s="59" t="s">
        <v>88</v>
      </c>
      <c r="E288" s="10" t="s">
        <v>393</v>
      </c>
      <c r="F288" s="26"/>
      <c r="G288" s="81"/>
      <c r="H288" s="15"/>
      <c r="I288" s="18"/>
      <c r="J288" s="21"/>
      <c r="K288" s="104"/>
      <c r="L288" s="104"/>
      <c r="M288" s="104"/>
      <c r="N288" s="119"/>
      <c r="O288" s="5"/>
      <c r="P288" s="25"/>
      <c r="Q288" s="25"/>
      <c r="R288" s="128"/>
      <c r="S288" s="2" t="s">
        <v>31</v>
      </c>
      <c r="T288" s="5"/>
      <c r="U288" s="5"/>
      <c r="V288" s="31"/>
      <c r="W288" s="31"/>
      <c r="X288" s="5"/>
      <c r="Y288" s="5"/>
      <c r="Z288" s="5"/>
      <c r="AA288" s="29"/>
      <c r="AD288" s="31"/>
      <c r="AE288" s="31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</row>
    <row r="289" spans="1:95" s="30" customFormat="1" ht="12" customHeight="1">
      <c r="A289" s="24"/>
      <c r="B289" s="43"/>
      <c r="C289" s="51"/>
      <c r="D289" s="60"/>
      <c r="E289" s="11" t="s">
        <v>297</v>
      </c>
      <c r="F289" s="72"/>
      <c r="G289" s="82"/>
      <c r="H289" s="16" t="s">
        <v>124</v>
      </c>
      <c r="I289" s="19">
        <v>8</v>
      </c>
      <c r="J289" s="22" t="s">
        <v>46</v>
      </c>
      <c r="K289" s="105">
        <v>22000</v>
      </c>
      <c r="L289" s="105">
        <f>ROUNDUP($I$289*$K$289,0)</f>
        <v>176000</v>
      </c>
      <c r="M289" s="105"/>
      <c r="N289" s="120"/>
      <c r="O289" s="5"/>
      <c r="P289" s="25"/>
      <c r="Q289" s="25"/>
      <c r="R289" s="4"/>
      <c r="S289" s="2"/>
      <c r="T289" s="5"/>
      <c r="U289" s="5"/>
      <c r="V289" s="5"/>
      <c r="W289" s="31"/>
      <c r="X289" s="5" t="s">
        <v>16</v>
      </c>
      <c r="Y289" s="5"/>
      <c r="Z289" s="5"/>
      <c r="AA289" s="29"/>
      <c r="AD289" s="31"/>
      <c r="AE289" s="31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</row>
    <row r="290" spans="1:95" s="30" customFormat="1" ht="12" customHeight="1">
      <c r="A290" s="24"/>
      <c r="B290" s="43"/>
      <c r="C290" s="51">
        <v>100</v>
      </c>
      <c r="D290" s="59" t="s">
        <v>91</v>
      </c>
      <c r="E290" s="10" t="s">
        <v>394</v>
      </c>
      <c r="F290" s="26"/>
      <c r="G290" s="81"/>
      <c r="H290" s="15"/>
      <c r="I290" s="18"/>
      <c r="J290" s="21"/>
      <c r="K290" s="104"/>
      <c r="L290" s="104"/>
      <c r="M290" s="104"/>
      <c r="N290" s="119"/>
      <c r="O290" s="5"/>
      <c r="P290" s="25"/>
      <c r="Q290" s="25"/>
      <c r="R290" s="128"/>
      <c r="S290" s="2" t="s">
        <v>31</v>
      </c>
      <c r="T290" s="5"/>
      <c r="U290" s="5"/>
      <c r="V290" s="31"/>
      <c r="W290" s="31"/>
      <c r="X290" s="5"/>
      <c r="Y290" s="5"/>
      <c r="Z290" s="5"/>
      <c r="AA290" s="29"/>
      <c r="AD290" s="31"/>
      <c r="AE290" s="31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</row>
    <row r="291" spans="1:95" s="30" customFormat="1" ht="12" customHeight="1">
      <c r="A291" s="24"/>
      <c r="B291" s="43"/>
      <c r="C291" s="51"/>
      <c r="D291" s="60"/>
      <c r="E291" s="11" t="s">
        <v>297</v>
      </c>
      <c r="F291" s="72"/>
      <c r="G291" s="82"/>
      <c r="H291" s="16" t="s">
        <v>258</v>
      </c>
      <c r="I291" s="19">
        <v>1</v>
      </c>
      <c r="J291" s="22" t="s">
        <v>126</v>
      </c>
      <c r="K291" s="105">
        <v>50000</v>
      </c>
      <c r="L291" s="105">
        <f>ROUNDUP($I$291*$K$291,0)</f>
        <v>50000</v>
      </c>
      <c r="M291" s="105"/>
      <c r="N291" s="120"/>
      <c r="O291" s="5"/>
      <c r="P291" s="25"/>
      <c r="Q291" s="25"/>
      <c r="R291" s="4"/>
      <c r="S291" s="2"/>
      <c r="T291" s="5"/>
      <c r="U291" s="5"/>
      <c r="V291" s="5"/>
      <c r="W291" s="31"/>
      <c r="X291" s="5" t="s">
        <v>16</v>
      </c>
      <c r="Y291" s="5"/>
      <c r="Z291" s="5"/>
      <c r="AA291" s="29"/>
      <c r="AD291" s="31"/>
      <c r="AE291" s="31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</row>
    <row r="292" spans="1:95" s="30" customFormat="1" ht="12" customHeight="1">
      <c r="A292" s="24"/>
      <c r="B292" s="43"/>
      <c r="C292" s="51">
        <v>101</v>
      </c>
      <c r="D292" s="59" t="s">
        <v>80</v>
      </c>
      <c r="E292" s="10" t="s">
        <v>334</v>
      </c>
      <c r="F292" s="26"/>
      <c r="G292" s="81"/>
      <c r="H292" s="15"/>
      <c r="I292" s="18"/>
      <c r="J292" s="21"/>
      <c r="K292" s="104"/>
      <c r="L292" s="104"/>
      <c r="M292" s="104"/>
      <c r="N292" s="119"/>
      <c r="O292" s="5"/>
      <c r="P292" s="25"/>
      <c r="Q292" s="25"/>
      <c r="R292" s="128"/>
      <c r="S292" s="2" t="s">
        <v>31</v>
      </c>
      <c r="T292" s="5"/>
      <c r="U292" s="5"/>
      <c r="V292" s="31"/>
      <c r="W292" s="31"/>
      <c r="X292" s="5"/>
      <c r="Y292" s="5"/>
      <c r="Z292" s="5"/>
      <c r="AA292" s="29"/>
      <c r="AD292" s="31"/>
      <c r="AE292" s="31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</row>
    <row r="293" spans="1:95" s="30" customFormat="1" ht="12" customHeight="1">
      <c r="A293" s="24"/>
      <c r="B293" s="43"/>
      <c r="C293" s="51"/>
      <c r="D293" s="60"/>
      <c r="E293" s="11" t="s">
        <v>297</v>
      </c>
      <c r="F293" s="72"/>
      <c r="G293" s="82"/>
      <c r="H293" s="16" t="s">
        <v>258</v>
      </c>
      <c r="I293" s="19">
        <v>1</v>
      </c>
      <c r="J293" s="22" t="s">
        <v>126</v>
      </c>
      <c r="K293" s="105">
        <v>60000</v>
      </c>
      <c r="L293" s="105">
        <f>ROUNDUP($I$293*$K$293,0)</f>
        <v>60000</v>
      </c>
      <c r="M293" s="105"/>
      <c r="N293" s="120"/>
      <c r="O293" s="5"/>
      <c r="P293" s="25"/>
      <c r="Q293" s="25"/>
      <c r="R293" s="4"/>
      <c r="S293" s="2"/>
      <c r="T293" s="5"/>
      <c r="U293" s="5"/>
      <c r="V293" s="5"/>
      <c r="W293" s="31"/>
      <c r="X293" s="5" t="s">
        <v>16</v>
      </c>
      <c r="Y293" s="5"/>
      <c r="Z293" s="5"/>
      <c r="AA293" s="29"/>
      <c r="AD293" s="31"/>
      <c r="AE293" s="31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</row>
    <row r="294" spans="1:95" s="30" customFormat="1" ht="12" customHeight="1">
      <c r="A294" s="24"/>
      <c r="B294" s="43"/>
      <c r="C294" s="51"/>
      <c r="D294" s="59"/>
      <c r="E294" s="10"/>
      <c r="F294" s="26"/>
      <c r="G294" s="81"/>
      <c r="H294" s="15"/>
      <c r="I294" s="18"/>
      <c r="J294" s="21"/>
      <c r="K294" s="107"/>
      <c r="L294" s="104"/>
      <c r="M294" s="104"/>
      <c r="N294" s="119"/>
      <c r="O294" s="5"/>
      <c r="P294" s="25"/>
      <c r="Q294" s="25"/>
      <c r="R294" s="128"/>
      <c r="S294" s="2"/>
      <c r="T294" s="5"/>
      <c r="U294" s="5"/>
      <c r="V294" s="31"/>
      <c r="W294" s="31"/>
      <c r="X294" s="5"/>
      <c r="Y294" s="5"/>
      <c r="Z294" s="5"/>
      <c r="AA294" s="29"/>
      <c r="AD294" s="31"/>
      <c r="AE294" s="31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</row>
    <row r="295" spans="1:95" s="30" customFormat="1" ht="12" customHeight="1">
      <c r="A295" s="24"/>
      <c r="B295" s="43"/>
      <c r="C295" s="52"/>
      <c r="D295" s="61"/>
      <c r="E295" s="12"/>
      <c r="F295" s="73"/>
      <c r="G295" s="83"/>
      <c r="H295" s="17"/>
      <c r="I295" s="20"/>
      <c r="J295" s="23"/>
      <c r="K295" s="109" t="s">
        <v>345</v>
      </c>
      <c r="L295" s="106">
        <f>IF(COUNTIF($K285:$K294,"【金額小計】")=0,SUM($L285:$L294),SUMIF($K285:$K294,"【金額小計】",$L285:$L294)+SUMIF($K285:$K294,"【出精値引】",$L285:$L294))</f>
        <v>336000</v>
      </c>
      <c r="M295" s="106"/>
      <c r="N295" s="121"/>
      <c r="O295" s="5"/>
      <c r="P295" s="25"/>
      <c r="Q295" s="25"/>
      <c r="R295" s="4"/>
      <c r="S295" s="2"/>
      <c r="T295" s="5"/>
      <c r="U295" s="5"/>
      <c r="V295" s="5"/>
      <c r="W295" s="31"/>
      <c r="X295" s="5"/>
      <c r="Y295" s="5"/>
      <c r="Z295" s="5"/>
      <c r="AA295" s="29"/>
      <c r="AD295" s="31"/>
      <c r="AE295" s="31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</row>
    <row r="296" spans="1:95" s="6" customFormat="1" ht="15" customHeight="1">
      <c r="A296" s="6"/>
      <c r="M296" s="117" t="s">
        <v>24</v>
      </c>
      <c r="N296" s="117"/>
      <c r="O296" s="6"/>
      <c r="T296" s="6"/>
      <c r="U296" s="6"/>
      <c r="V296" s="6"/>
      <c r="W296" s="6"/>
      <c r="X296" s="6"/>
      <c r="Y296" s="6"/>
      <c r="Z296" s="6"/>
      <c r="AA296" s="131"/>
      <c r="AB296" s="133"/>
      <c r="AC296" s="133"/>
      <c r="AD296" s="101"/>
      <c r="AE296" s="101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</row>
    <row r="297" spans="1:95" s="7" customFormat="1" ht="15" customHeight="1">
      <c r="A297" s="7"/>
      <c r="B297" s="39" t="s">
        <v>18</v>
      </c>
      <c r="C297" s="47" t="s">
        <v>269</v>
      </c>
      <c r="D297" s="58" t="s">
        <v>270</v>
      </c>
      <c r="E297" s="9" t="s">
        <v>72</v>
      </c>
      <c r="F297" s="71"/>
      <c r="G297" s="80"/>
      <c r="H297" s="14" t="s">
        <v>0</v>
      </c>
      <c r="I297" s="14" t="s">
        <v>1</v>
      </c>
      <c r="J297" s="14" t="s">
        <v>6</v>
      </c>
      <c r="K297" s="14" t="s">
        <v>27</v>
      </c>
      <c r="L297" s="14" t="s">
        <v>26</v>
      </c>
      <c r="M297" s="14" t="s">
        <v>11</v>
      </c>
      <c r="N297" s="118" t="s">
        <v>20</v>
      </c>
      <c r="P297" s="127" t="s">
        <v>280</v>
      </c>
      <c r="Q297" s="127" t="s">
        <v>22</v>
      </c>
      <c r="R297" s="118" t="s">
        <v>129</v>
      </c>
      <c r="S297" s="118" t="s">
        <v>272</v>
      </c>
      <c r="T297" s="7"/>
      <c r="U297" s="7"/>
      <c r="V297" s="130" t="s">
        <v>33</v>
      </c>
      <c r="W297" s="130" t="s">
        <v>67</v>
      </c>
      <c r="X297" s="130"/>
      <c r="Y297" s="130"/>
      <c r="Z297" s="130"/>
      <c r="AA297" s="132"/>
      <c r="AB297" s="134"/>
      <c r="AC297" s="135"/>
      <c r="AD297" s="136"/>
      <c r="AE297" s="136"/>
      <c r="AF297" s="13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</row>
    <row r="298" spans="1:95" s="30" customFormat="1" ht="12" customHeight="1">
      <c r="A298" s="24"/>
      <c r="B298" s="43"/>
      <c r="C298" s="51"/>
      <c r="D298" s="59"/>
      <c r="E298" s="10"/>
      <c r="F298" s="26"/>
      <c r="G298" s="81"/>
      <c r="H298" s="15"/>
      <c r="I298" s="18"/>
      <c r="J298" s="21"/>
      <c r="K298" s="104"/>
      <c r="L298" s="104"/>
      <c r="M298" s="104"/>
      <c r="N298" s="119"/>
      <c r="O298" s="5"/>
      <c r="P298" s="25"/>
      <c r="Q298" s="25"/>
      <c r="R298" s="128"/>
      <c r="S298" s="2"/>
      <c r="T298" s="5"/>
      <c r="U298" s="5"/>
      <c r="V298" s="31"/>
      <c r="W298" s="31"/>
      <c r="X298" s="5"/>
      <c r="Y298" s="5"/>
      <c r="Z298" s="5"/>
      <c r="AA298" s="29"/>
      <c r="AD298" s="31"/>
      <c r="AE298" s="31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</row>
    <row r="299" spans="1:95" s="30" customFormat="1" ht="12" customHeight="1">
      <c r="A299" s="24"/>
      <c r="B299" s="41"/>
      <c r="C299" s="49"/>
      <c r="D299" s="60"/>
      <c r="E299" s="11"/>
      <c r="F299" s="72"/>
      <c r="G299" s="82"/>
      <c r="H299" s="16"/>
      <c r="I299" s="19"/>
      <c r="J299" s="22"/>
      <c r="K299" s="105"/>
      <c r="L299" s="105"/>
      <c r="M299" s="105"/>
      <c r="N299" s="120"/>
      <c r="O299" s="5"/>
      <c r="P299" s="25"/>
      <c r="Q299" s="25"/>
      <c r="R299" s="4"/>
      <c r="S299" s="2"/>
      <c r="T299" s="5"/>
      <c r="U299" s="5"/>
      <c r="V299" s="5"/>
      <c r="W299" s="31"/>
      <c r="X299" s="5"/>
      <c r="Y299" s="5"/>
      <c r="Z299" s="5"/>
      <c r="AA299" s="29"/>
      <c r="AD299" s="31"/>
      <c r="AE299" s="31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</row>
    <row r="300" spans="1:95" s="30" customFormat="1" ht="12" customHeight="1">
      <c r="A300" s="24"/>
      <c r="B300" s="42" t="s">
        <v>168</v>
      </c>
      <c r="C300" s="50">
        <v>102</v>
      </c>
      <c r="D300" s="59"/>
      <c r="E300" s="10"/>
      <c r="F300" s="26"/>
      <c r="G300" s="81"/>
      <c r="H300" s="15"/>
      <c r="I300" s="18"/>
      <c r="J300" s="21"/>
      <c r="K300" s="104"/>
      <c r="L300" s="104"/>
      <c r="M300" s="104"/>
      <c r="N300" s="119"/>
      <c r="O300" s="5"/>
      <c r="P300" s="25"/>
      <c r="Q300" s="25" t="s">
        <v>395</v>
      </c>
      <c r="R300" s="128"/>
      <c r="S300" s="2"/>
      <c r="T300" s="5"/>
      <c r="U300" s="5"/>
      <c r="V300" s="31"/>
      <c r="W300" s="31"/>
      <c r="X300" s="5"/>
      <c r="Y300" s="5"/>
      <c r="Z300" s="5"/>
      <c r="AA300" s="29"/>
      <c r="AD300" s="31"/>
      <c r="AE300" s="31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</row>
    <row r="301" spans="1:95" s="30" customFormat="1" ht="12" customHeight="1">
      <c r="A301" s="24"/>
      <c r="B301" s="43"/>
      <c r="C301" s="51"/>
      <c r="D301" s="60"/>
      <c r="E301" s="11"/>
      <c r="F301" s="72"/>
      <c r="G301" s="82"/>
      <c r="H301" s="16"/>
      <c r="I301" s="19"/>
      <c r="J301" s="22"/>
      <c r="K301" s="105"/>
      <c r="L301" s="105"/>
      <c r="M301" s="105"/>
      <c r="N301" s="120"/>
      <c r="O301" s="5"/>
      <c r="P301" s="25"/>
      <c r="Q301" s="25"/>
      <c r="R301" s="4"/>
      <c r="S301" s="2"/>
      <c r="T301" s="5"/>
      <c r="U301" s="5"/>
      <c r="V301" s="5"/>
      <c r="W301" s="31"/>
      <c r="X301" s="5"/>
      <c r="Y301" s="5"/>
      <c r="Z301" s="5"/>
      <c r="AA301" s="29"/>
      <c r="AD301" s="31" t="s">
        <v>71</v>
      </c>
      <c r="AE301" s="31" t="s">
        <v>71</v>
      </c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</row>
    <row r="302" spans="1:95" s="30" customFormat="1" ht="12" customHeight="1">
      <c r="A302" s="24"/>
      <c r="B302" s="43"/>
      <c r="C302" s="51">
        <v>103</v>
      </c>
      <c r="D302" s="59" t="s">
        <v>66</v>
      </c>
      <c r="E302" s="10" t="s">
        <v>396</v>
      </c>
      <c r="F302" s="26"/>
      <c r="G302" s="81"/>
      <c r="H302" s="15"/>
      <c r="I302" s="18"/>
      <c r="J302" s="21"/>
      <c r="K302" s="104"/>
      <c r="L302" s="104"/>
      <c r="M302" s="104"/>
      <c r="N302" s="119"/>
      <c r="O302" s="5"/>
      <c r="P302" s="25"/>
      <c r="Q302" s="25"/>
      <c r="R302" s="128"/>
      <c r="S302" s="2" t="s">
        <v>31</v>
      </c>
      <c r="T302" s="5"/>
      <c r="U302" s="5"/>
      <c r="V302" s="31"/>
      <c r="W302" s="31"/>
      <c r="X302" s="5"/>
      <c r="Y302" s="5"/>
      <c r="Z302" s="5"/>
      <c r="AA302" s="29"/>
      <c r="AD302" s="31"/>
      <c r="AE302" s="31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</row>
    <row r="303" spans="1:95" s="30" customFormat="1" ht="12" customHeight="1">
      <c r="A303" s="24"/>
      <c r="B303" s="43"/>
      <c r="C303" s="51"/>
      <c r="D303" s="60"/>
      <c r="E303" s="11" t="s">
        <v>297</v>
      </c>
      <c r="F303" s="72"/>
      <c r="G303" s="82"/>
      <c r="H303" s="16" t="s">
        <v>259</v>
      </c>
      <c r="I303" s="19">
        <v>1</v>
      </c>
      <c r="J303" s="22" t="s">
        <v>126</v>
      </c>
      <c r="K303" s="105">
        <v>67000</v>
      </c>
      <c r="L303" s="105">
        <f>ROUNDUP($I$303*$K$303,0)</f>
        <v>67000</v>
      </c>
      <c r="M303" s="105"/>
      <c r="N303" s="120"/>
      <c r="O303" s="5"/>
      <c r="P303" s="25"/>
      <c r="Q303" s="25"/>
      <c r="R303" s="4"/>
      <c r="S303" s="2"/>
      <c r="T303" s="5"/>
      <c r="U303" s="5"/>
      <c r="V303" s="5"/>
      <c r="W303" s="31"/>
      <c r="X303" s="5" t="s">
        <v>16</v>
      </c>
      <c r="Y303" s="5"/>
      <c r="Z303" s="5"/>
      <c r="AA303" s="29"/>
      <c r="AD303" s="31"/>
      <c r="AE303" s="31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</row>
    <row r="304" spans="1:95" s="30" customFormat="1" ht="12" customHeight="1">
      <c r="A304" s="24"/>
      <c r="B304" s="43"/>
      <c r="C304" s="51">
        <v>104</v>
      </c>
      <c r="D304" s="59" t="s">
        <v>88</v>
      </c>
      <c r="E304" s="10" t="s">
        <v>293</v>
      </c>
      <c r="F304" s="26"/>
      <c r="G304" s="81"/>
      <c r="H304" s="15"/>
      <c r="I304" s="18"/>
      <c r="J304" s="21"/>
      <c r="K304" s="104"/>
      <c r="L304" s="104"/>
      <c r="M304" s="104"/>
      <c r="N304" s="119"/>
      <c r="O304" s="5"/>
      <c r="P304" s="25"/>
      <c r="Q304" s="25"/>
      <c r="R304" s="128"/>
      <c r="S304" s="2" t="s">
        <v>31</v>
      </c>
      <c r="T304" s="5"/>
      <c r="U304" s="5"/>
      <c r="V304" s="31"/>
      <c r="W304" s="31"/>
      <c r="X304" s="5"/>
      <c r="Y304" s="5"/>
      <c r="Z304" s="5"/>
      <c r="AA304" s="29"/>
      <c r="AD304" s="31"/>
      <c r="AE304" s="31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</row>
    <row r="305" spans="1:95" s="30" customFormat="1" ht="12" customHeight="1">
      <c r="A305" s="24"/>
      <c r="B305" s="43"/>
      <c r="C305" s="51"/>
      <c r="D305" s="60"/>
      <c r="E305" s="11" t="s">
        <v>297</v>
      </c>
      <c r="F305" s="72"/>
      <c r="G305" s="82"/>
      <c r="H305" s="16" t="s">
        <v>32</v>
      </c>
      <c r="I305" s="19">
        <v>1</v>
      </c>
      <c r="J305" s="22" t="s">
        <v>126</v>
      </c>
      <c r="K305" s="105">
        <v>373000</v>
      </c>
      <c r="L305" s="105">
        <f>ROUNDUP($I$305*$K$305,0)</f>
        <v>373000</v>
      </c>
      <c r="M305" s="105"/>
      <c r="N305" s="120"/>
      <c r="O305" s="5"/>
      <c r="P305" s="25"/>
      <c r="Q305" s="25"/>
      <c r="R305" s="4"/>
      <c r="S305" s="2"/>
      <c r="T305" s="5"/>
      <c r="U305" s="5"/>
      <c r="V305" s="5"/>
      <c r="W305" s="31"/>
      <c r="X305" s="5" t="s">
        <v>16</v>
      </c>
      <c r="Y305" s="5"/>
      <c r="Z305" s="5"/>
      <c r="AA305" s="29"/>
      <c r="AD305" s="31"/>
      <c r="AE305" s="31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</row>
    <row r="306" spans="1:95" s="30" customFormat="1" ht="12" customHeight="1">
      <c r="A306" s="24"/>
      <c r="B306" s="43"/>
      <c r="C306" s="51">
        <v>105</v>
      </c>
      <c r="D306" s="59" t="s">
        <v>91</v>
      </c>
      <c r="E306" s="10" t="s">
        <v>397</v>
      </c>
      <c r="F306" s="26"/>
      <c r="G306" s="81"/>
      <c r="H306" s="15"/>
      <c r="I306" s="18"/>
      <c r="J306" s="21"/>
      <c r="K306" s="104"/>
      <c r="L306" s="104"/>
      <c r="M306" s="104"/>
      <c r="N306" s="119"/>
      <c r="O306" s="5"/>
      <c r="P306" s="25"/>
      <c r="Q306" s="25"/>
      <c r="R306" s="128"/>
      <c r="S306" s="2" t="s">
        <v>31</v>
      </c>
      <c r="T306" s="5"/>
      <c r="U306" s="5"/>
      <c r="V306" s="31"/>
      <c r="W306" s="31"/>
      <c r="X306" s="5"/>
      <c r="Y306" s="5"/>
      <c r="Z306" s="5"/>
      <c r="AA306" s="29"/>
      <c r="AD306" s="31"/>
      <c r="AE306" s="31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</row>
    <row r="307" spans="1:95" s="30" customFormat="1" ht="12" customHeight="1">
      <c r="A307" s="24"/>
      <c r="B307" s="41"/>
      <c r="C307" s="49"/>
      <c r="D307" s="60"/>
      <c r="E307" s="11" t="s">
        <v>297</v>
      </c>
      <c r="F307" s="72"/>
      <c r="G307" s="82"/>
      <c r="H307" s="16" t="s">
        <v>260</v>
      </c>
      <c r="I307" s="19">
        <v>1</v>
      </c>
      <c r="J307" s="22" t="s">
        <v>126</v>
      </c>
      <c r="K307" s="105">
        <v>135000</v>
      </c>
      <c r="L307" s="105">
        <f>ROUNDUP($I$307*$K$307,0)</f>
        <v>135000</v>
      </c>
      <c r="M307" s="105"/>
      <c r="N307" s="120"/>
      <c r="O307" s="5"/>
      <c r="P307" s="25"/>
      <c r="Q307" s="25"/>
      <c r="R307" s="4"/>
      <c r="S307" s="2"/>
      <c r="T307" s="5"/>
      <c r="U307" s="5"/>
      <c r="V307" s="5"/>
      <c r="W307" s="31"/>
      <c r="X307" s="5" t="s">
        <v>16</v>
      </c>
      <c r="Y307" s="5"/>
      <c r="Z307" s="5"/>
      <c r="AA307" s="29"/>
      <c r="AD307" s="31"/>
      <c r="AE307" s="31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</row>
    <row r="308" spans="1:95" s="30" customFormat="1" ht="12" customHeight="1">
      <c r="A308" s="24"/>
      <c r="B308" s="43"/>
      <c r="C308" s="53"/>
      <c r="D308" s="59"/>
      <c r="E308" s="10"/>
      <c r="F308" s="26"/>
      <c r="G308" s="81"/>
      <c r="H308" s="15"/>
      <c r="I308" s="18"/>
      <c r="J308" s="21"/>
      <c r="K308" s="107"/>
      <c r="L308" s="104"/>
      <c r="M308" s="104"/>
      <c r="N308" s="119"/>
      <c r="O308" s="5"/>
      <c r="P308" s="25"/>
      <c r="Q308" s="25"/>
      <c r="R308" s="128"/>
      <c r="S308" s="2"/>
      <c r="T308" s="5"/>
      <c r="U308" s="5"/>
      <c r="V308" s="31"/>
      <c r="W308" s="31"/>
      <c r="X308" s="5"/>
      <c r="Y308" s="5"/>
      <c r="Z308" s="5"/>
      <c r="AA308" s="29"/>
      <c r="AD308" s="31"/>
      <c r="AE308" s="31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</row>
    <row r="309" spans="1:95" s="30" customFormat="1" ht="12" customHeight="1">
      <c r="A309" s="24"/>
      <c r="B309" s="41"/>
      <c r="C309" s="54"/>
      <c r="D309" s="60"/>
      <c r="E309" s="11"/>
      <c r="F309" s="72"/>
      <c r="G309" s="82"/>
      <c r="H309" s="16"/>
      <c r="I309" s="19"/>
      <c r="J309" s="22"/>
      <c r="K309" s="108" t="s">
        <v>345</v>
      </c>
      <c r="L309" s="105">
        <f>IF(COUNTIF($K301:$K308,"【金額小計】")=0,SUM($L301:$L308),SUMIF($K301:$K308,"【金額小計】",$L301:$L308)+SUMIF($K301:$K308,"【出精値引】",$L301:$L308))</f>
        <v>575000</v>
      </c>
      <c r="M309" s="105"/>
      <c r="N309" s="120"/>
      <c r="O309" s="5"/>
      <c r="P309" s="25"/>
      <c r="Q309" s="25"/>
      <c r="R309" s="4"/>
      <c r="S309" s="2"/>
      <c r="T309" s="5"/>
      <c r="U309" s="5"/>
      <c r="V309" s="5"/>
      <c r="W309" s="31"/>
      <c r="X309" s="5"/>
      <c r="Y309" s="5"/>
      <c r="Z309" s="5"/>
      <c r="AA309" s="29"/>
      <c r="AD309" s="31"/>
      <c r="AE309" s="31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</row>
    <row r="310" spans="1:95" s="30" customFormat="1" ht="12" customHeight="1">
      <c r="A310" s="24"/>
      <c r="B310" s="43"/>
      <c r="C310" s="53"/>
      <c r="D310" s="59"/>
      <c r="E310" s="10"/>
      <c r="F310" s="26"/>
      <c r="G310" s="81"/>
      <c r="H310" s="15"/>
      <c r="I310" s="18"/>
      <c r="J310" s="21"/>
      <c r="K310" s="104"/>
      <c r="L310" s="104"/>
      <c r="M310" s="104"/>
      <c r="N310" s="119"/>
      <c r="O310" s="5"/>
      <c r="P310" s="25"/>
      <c r="Q310" s="25"/>
      <c r="R310" s="128"/>
      <c r="S310" s="2"/>
      <c r="T310" s="5"/>
      <c r="U310" s="5"/>
      <c r="V310" s="31"/>
      <c r="W310" s="31"/>
      <c r="X310" s="5"/>
      <c r="Y310" s="5"/>
      <c r="Z310" s="5"/>
      <c r="AA310" s="29"/>
      <c r="AD310" s="31"/>
      <c r="AE310" s="31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</row>
    <row r="311" spans="1:95" s="30" customFormat="1" ht="12" customHeight="1">
      <c r="A311" s="24"/>
      <c r="B311" s="41"/>
      <c r="C311" s="54"/>
      <c r="D311" s="60"/>
      <c r="E311" s="11"/>
      <c r="F311" s="72"/>
      <c r="G311" s="82"/>
      <c r="H311" s="16"/>
      <c r="I311" s="19"/>
      <c r="J311" s="22"/>
      <c r="K311" s="105"/>
      <c r="L311" s="105"/>
      <c r="M311" s="105"/>
      <c r="N311" s="120"/>
      <c r="O311" s="5"/>
      <c r="P311" s="25"/>
      <c r="Q311" s="25"/>
      <c r="R311" s="4"/>
      <c r="S311" s="2"/>
      <c r="T311" s="5"/>
      <c r="U311" s="5"/>
      <c r="V311" s="5"/>
      <c r="W311" s="31"/>
      <c r="X311" s="5"/>
      <c r="Y311" s="5"/>
      <c r="Z311" s="5"/>
      <c r="AA311" s="29"/>
      <c r="AD311" s="31"/>
      <c r="AE311" s="31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</row>
    <row r="312" spans="1:95" s="30" customFormat="1" ht="12" customHeight="1">
      <c r="A312" s="24"/>
      <c r="B312" s="43"/>
      <c r="C312" s="53"/>
      <c r="D312" s="59"/>
      <c r="E312" s="10"/>
      <c r="F312" s="26"/>
      <c r="G312" s="81"/>
      <c r="H312" s="15"/>
      <c r="I312" s="18"/>
      <c r="J312" s="21"/>
      <c r="K312" s="107"/>
      <c r="L312" s="104"/>
      <c r="M312" s="104"/>
      <c r="N312" s="119"/>
      <c r="O312" s="5"/>
      <c r="P312" s="25"/>
      <c r="Q312" s="25"/>
      <c r="R312" s="128"/>
      <c r="S312" s="2"/>
      <c r="T312" s="5"/>
      <c r="U312" s="5"/>
      <c r="V312" s="31"/>
      <c r="W312" s="31"/>
      <c r="X312" s="5"/>
      <c r="Y312" s="5"/>
      <c r="Z312" s="5"/>
      <c r="AA312" s="29"/>
      <c r="AD312" s="31"/>
      <c r="AE312" s="31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</row>
    <row r="313" spans="1:95" s="30" customFormat="1" ht="12" customHeight="1">
      <c r="A313" s="24"/>
      <c r="B313" s="41"/>
      <c r="C313" s="54"/>
      <c r="D313" s="60"/>
      <c r="E313" s="11"/>
      <c r="F313" s="72"/>
      <c r="G313" s="82"/>
      <c r="H313" s="16"/>
      <c r="I313" s="19"/>
      <c r="J313" s="22"/>
      <c r="K313" s="108" t="s">
        <v>274</v>
      </c>
      <c r="L313" s="105">
        <f ca="1">IF(COUNTIF($K35:OFFSET(INDIRECT(ADDRESS(ROW(),COLUMN())),-1,-1),"【 合  計 】")=0,SUM($L35:OFFSET(INDIRECT(ADDRESS(ROW(),COLUMN())),-1,0))-SUMIF($K35:OFFSET(INDIRECT(ADDRESS(ROW(),COLUMN())),-1,-1),"【*】",$L35:OFFSET(INDIRECT(ADDRESS(ROW(),COLUMN())),-1,0)),SUM($L35:OFFSET(INDIRECT(ADDRESS(ROW(),COLUMN())),-1,0))-SUMIF($K35:OFFSET(INDIRECT(ADDRESS(ROW(),COLUMN())),-1,-1),"【*】",$L35:OFFSET(INDIRECT(ADDRESS(ROW(),COLUMN())),-1,0)))</f>
        <v>6526080</v>
      </c>
      <c r="M313" s="105"/>
      <c r="N313" s="120"/>
      <c r="O313" s="5"/>
      <c r="P313" s="25"/>
      <c r="Q313" s="25"/>
      <c r="R313" s="4"/>
      <c r="S313" s="2"/>
      <c r="T313" s="5"/>
      <c r="U313" s="5"/>
      <c r="V313" s="5"/>
      <c r="W313" s="31"/>
      <c r="X313" s="5"/>
      <c r="Y313" s="5"/>
      <c r="Z313" s="5"/>
      <c r="AA313" s="29"/>
      <c r="AD313" s="31"/>
      <c r="AE313" s="31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</row>
    <row r="314" spans="1:95" s="30" customFormat="1" ht="12" customHeight="1">
      <c r="A314" s="24"/>
      <c r="B314" s="43"/>
      <c r="C314" s="53"/>
      <c r="D314" s="59"/>
      <c r="E314" s="10"/>
      <c r="F314" s="26"/>
      <c r="G314" s="81"/>
      <c r="H314" s="15"/>
      <c r="I314" s="18"/>
      <c r="J314" s="21"/>
      <c r="K314" s="107"/>
      <c r="L314" s="104"/>
      <c r="M314" s="104"/>
      <c r="N314" s="119"/>
      <c r="O314" s="5"/>
      <c r="P314" s="25"/>
      <c r="Q314" s="25"/>
      <c r="R314" s="128"/>
      <c r="S314" s="2"/>
      <c r="T314" s="5"/>
      <c r="U314" s="5"/>
      <c r="V314" s="31"/>
      <c r="W314" s="31"/>
      <c r="X314" s="5"/>
      <c r="Y314" s="5"/>
      <c r="Z314" s="5"/>
      <c r="AA314" s="29"/>
      <c r="AD314" s="31"/>
      <c r="AE314" s="31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</row>
    <row r="315" spans="1:95" s="30" customFormat="1" ht="12" customHeight="1">
      <c r="A315" s="24"/>
      <c r="B315" s="41"/>
      <c r="C315" s="54"/>
      <c r="D315" s="60"/>
      <c r="E315" s="11"/>
      <c r="F315" s="72"/>
      <c r="G315" s="82"/>
      <c r="H315" s="16"/>
      <c r="I315" s="19"/>
      <c r="J315" s="22"/>
      <c r="K315" s="108" t="s">
        <v>276</v>
      </c>
      <c r="L315" s="105">
        <f>-2976080</f>
        <v>-2976080</v>
      </c>
      <c r="M315" s="105"/>
      <c r="N315" s="120"/>
      <c r="O315" s="5"/>
      <c r="P315" s="25"/>
      <c r="Q315" s="25"/>
      <c r="R315" s="4"/>
      <c r="S315" s="2"/>
      <c r="T315" s="5"/>
      <c r="U315" s="5"/>
      <c r="V315" s="5"/>
      <c r="W315" s="31"/>
      <c r="X315" s="5"/>
      <c r="Y315" s="5"/>
      <c r="Z315" s="5"/>
      <c r="AA315" s="29"/>
      <c r="AD315" s="31"/>
      <c r="AE315" s="31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</row>
    <row r="316" spans="1:95" s="30" customFormat="1" ht="12" customHeight="1">
      <c r="A316" s="24"/>
      <c r="B316" s="43"/>
      <c r="C316" s="53"/>
      <c r="D316" s="59"/>
      <c r="E316" s="10"/>
      <c r="F316" s="26"/>
      <c r="G316" s="81"/>
      <c r="H316" s="15"/>
      <c r="I316" s="18"/>
      <c r="J316" s="21"/>
      <c r="K316" s="107"/>
      <c r="L316" s="104"/>
      <c r="M316" s="104"/>
      <c r="N316" s="119"/>
      <c r="O316" s="5"/>
      <c r="P316" s="25"/>
      <c r="Q316" s="25"/>
      <c r="R316" s="128"/>
      <c r="S316" s="2"/>
      <c r="T316" s="5"/>
      <c r="U316" s="5"/>
      <c r="V316" s="31"/>
      <c r="W316" s="31"/>
      <c r="X316" s="5"/>
      <c r="Y316" s="5"/>
      <c r="Z316" s="5"/>
      <c r="AA316" s="29"/>
      <c r="AD316" s="31"/>
      <c r="AE316" s="31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</row>
    <row r="317" spans="1:95" ht="12" customHeight="1">
      <c r="B317" s="41"/>
      <c r="C317" s="54"/>
      <c r="D317" s="60"/>
      <c r="E317" s="11"/>
      <c r="F317" s="72"/>
      <c r="G317" s="82"/>
      <c r="H317" s="16"/>
      <c r="I317" s="19"/>
      <c r="J317" s="22"/>
      <c r="K317" s="108" t="s">
        <v>277</v>
      </c>
      <c r="L317" s="105">
        <f ca="1">$L313+$L315</f>
        <v>3550000</v>
      </c>
      <c r="M317" s="105"/>
      <c r="N317" s="120"/>
      <c r="R317" s="4"/>
      <c r="W317" s="31"/>
    </row>
    <row r="318" spans="1:95" ht="12" customHeight="1">
      <c r="B318" s="43"/>
      <c r="C318" s="53"/>
      <c r="D318" s="59"/>
      <c r="E318" s="10"/>
      <c r="G318" s="81"/>
      <c r="H318" s="15"/>
      <c r="I318" s="18"/>
      <c r="J318" s="21"/>
      <c r="K318" s="107"/>
      <c r="L318" s="104"/>
      <c r="M318" s="104"/>
      <c r="N318" s="119"/>
      <c r="R318" s="128"/>
      <c r="V318" s="31"/>
      <c r="W318" s="31"/>
    </row>
    <row r="319" spans="1:95" ht="12" customHeight="1">
      <c r="B319" s="43"/>
      <c r="C319" s="53"/>
      <c r="D319" s="59"/>
      <c r="E319" s="10"/>
      <c r="F319" s="74"/>
      <c r="G319" s="81"/>
      <c r="H319" s="15"/>
      <c r="I319" s="18"/>
      <c r="J319" s="21"/>
      <c r="K319" s="107" t="s">
        <v>278</v>
      </c>
      <c r="L319" s="104">
        <f ca="1">TRUNC($L317*0.08)</f>
        <v>284000</v>
      </c>
      <c r="M319" s="104"/>
      <c r="N319" s="119"/>
      <c r="R319" s="4"/>
      <c r="W319" s="31"/>
    </row>
    <row r="320" spans="1:95" ht="12" customHeight="1">
      <c r="B320" s="40"/>
      <c r="C320" s="55"/>
      <c r="D320" s="62"/>
      <c r="E320" s="66"/>
      <c r="F320" s="75"/>
      <c r="G320" s="84"/>
      <c r="H320" s="86"/>
      <c r="I320" s="90"/>
      <c r="J320" s="94"/>
      <c r="K320" s="110"/>
      <c r="L320" s="115"/>
      <c r="M320" s="115"/>
      <c r="N320" s="122"/>
      <c r="R320" s="128"/>
      <c r="V320" s="31"/>
      <c r="W320" s="31"/>
    </row>
    <row r="321" spans="1:95" ht="12" customHeight="1">
      <c r="B321" s="44"/>
      <c r="C321" s="56"/>
      <c r="D321" s="63"/>
      <c r="E321" s="67"/>
      <c r="F321" s="76"/>
      <c r="G321" s="85"/>
      <c r="H321" s="87"/>
      <c r="I321" s="91"/>
      <c r="J321" s="95"/>
      <c r="K321" s="111" t="s">
        <v>279</v>
      </c>
      <c r="L321" s="116">
        <f ca="1">$L317+$L319</f>
        <v>3834000</v>
      </c>
      <c r="M321" s="116"/>
      <c r="N321" s="123"/>
      <c r="R321" s="4"/>
      <c r="W321" s="31"/>
    </row>
    <row r="322" spans="1:95" ht="12" customHeight="1">
      <c r="B322" s="45"/>
      <c r="C322" s="57"/>
      <c r="D322" s="64"/>
      <c r="E322" s="68"/>
      <c r="F322" s="74"/>
      <c r="G322" s="74"/>
      <c r="H322" s="88"/>
      <c r="I322" s="92"/>
      <c r="J322" s="96"/>
      <c r="K322" s="112"/>
      <c r="L322" s="113"/>
      <c r="M322" s="113"/>
      <c r="N322" s="124"/>
      <c r="O322" s="126"/>
      <c r="R322" s="4"/>
      <c r="W322" s="31"/>
    </row>
    <row r="323" spans="1:95" s="5" customFormat="1" ht="12" customHeight="1">
      <c r="A323" s="24"/>
      <c r="B323" s="45"/>
      <c r="C323" s="57"/>
      <c r="D323" s="64"/>
      <c r="E323" s="68" t="s">
        <v>197</v>
      </c>
      <c r="F323" s="74"/>
      <c r="G323" s="74"/>
      <c r="H323" s="88"/>
      <c r="I323" s="92"/>
      <c r="J323" s="96"/>
      <c r="K323" s="113"/>
      <c r="L323" s="113"/>
      <c r="M323" s="113"/>
      <c r="N323" s="124"/>
      <c r="P323" s="25"/>
      <c r="Q323" s="25"/>
      <c r="R323" s="128"/>
      <c r="S323" s="2"/>
      <c r="T323" s="5"/>
      <c r="U323" s="5"/>
      <c r="V323" s="31"/>
      <c r="W323" s="31"/>
      <c r="X323" s="5"/>
      <c r="Y323" s="5"/>
      <c r="Z323" s="5"/>
      <c r="AA323" s="29"/>
      <c r="AB323" s="30"/>
      <c r="AC323" s="30"/>
      <c r="AD323" s="31"/>
      <c r="AE323" s="31"/>
      <c r="AF323" s="30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</row>
    <row r="324" spans="1:95" s="5" customFormat="1" ht="12" customHeight="1">
      <c r="A324" s="24"/>
      <c r="B324" s="45"/>
      <c r="C324" s="57"/>
      <c r="D324" s="64"/>
      <c r="E324" s="68" t="s">
        <v>261</v>
      </c>
      <c r="F324" s="74"/>
      <c r="G324" s="74"/>
      <c r="H324" s="88"/>
      <c r="I324" s="92"/>
      <c r="J324" s="96"/>
      <c r="K324" s="113"/>
      <c r="L324" s="113"/>
      <c r="M324" s="113"/>
      <c r="N324" s="124"/>
      <c r="P324" s="25"/>
      <c r="Q324" s="25"/>
      <c r="R324" s="4"/>
      <c r="S324" s="2"/>
      <c r="T324" s="5"/>
      <c r="U324" s="5"/>
      <c r="V324" s="5"/>
      <c r="W324" s="31"/>
      <c r="X324" s="5"/>
      <c r="Y324" s="5"/>
      <c r="Z324" s="5"/>
      <c r="AA324" s="29"/>
      <c r="AB324" s="30"/>
      <c r="AC324" s="30"/>
      <c r="AD324" s="31"/>
      <c r="AE324" s="31"/>
      <c r="AF324" s="30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</row>
    <row r="325" spans="1:95" s="5" customFormat="1" ht="12" customHeight="1">
      <c r="A325" s="24"/>
      <c r="B325" s="45"/>
      <c r="C325" s="57"/>
      <c r="D325" s="64"/>
      <c r="E325" s="68" t="s">
        <v>57</v>
      </c>
      <c r="F325" s="74"/>
      <c r="G325" s="74"/>
      <c r="H325" s="88"/>
      <c r="I325" s="92"/>
      <c r="J325" s="96"/>
      <c r="K325" s="113"/>
      <c r="L325" s="113"/>
      <c r="M325" s="113"/>
      <c r="N325" s="124"/>
      <c r="P325" s="25"/>
      <c r="Q325" s="25"/>
      <c r="R325" s="128"/>
      <c r="S325" s="2"/>
      <c r="T325" s="5"/>
      <c r="U325" s="5"/>
      <c r="V325" s="31"/>
      <c r="W325" s="31"/>
      <c r="X325" s="5"/>
      <c r="Y325" s="5"/>
      <c r="Z325" s="5"/>
      <c r="AA325" s="29"/>
      <c r="AB325" s="30"/>
      <c r="AC325" s="30"/>
      <c r="AD325" s="31"/>
      <c r="AE325" s="31"/>
      <c r="AF325" s="30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</row>
  </sheetData>
  <mergeCells count="15">
    <mergeCell ref="L1:M1"/>
    <mergeCell ref="K8:M8"/>
    <mergeCell ref="K9:M9"/>
    <mergeCell ref="K10:M10"/>
    <mergeCell ref="K11:M11"/>
    <mergeCell ref="K12:M12"/>
    <mergeCell ref="K13:M13"/>
    <mergeCell ref="L14:M14"/>
    <mergeCell ref="K16:M16"/>
    <mergeCell ref="K17:M17"/>
    <mergeCell ref="K23:M23"/>
    <mergeCell ref="K24:M24"/>
    <mergeCell ref="K25:M25"/>
    <mergeCell ref="K26:M26"/>
    <mergeCell ref="K27:M27"/>
  </mergeCells>
  <phoneticPr fontId="3"/>
  <pageMargins left="0.39370078740157483" right="0" top="0.39370078740157483" bottom="0.31496062992125984" header="0" footer="0"/>
  <pageSetup paperSize="9" fitToWidth="1" fitToHeight="1" orientation="landscape" usePrinterDefaults="1" horizontalDpi="65532" r:id="rId1"/>
  <headerFooter alignWithMargins="0">
    <oddHeader>&amp;R&amp;"Meiryo UI,標準"&amp;10&amp;P/8頁</oddHeader>
  </headerFooter>
  <rowBreaks count="6" manualBreakCount="6">
    <brk id="75" max="14" man="1"/>
    <brk id="119" max="14" man="1"/>
    <brk id="163" max="14" man="1"/>
    <brk id="207" max="14" man="1"/>
    <brk id="251" max="14" man="1"/>
    <brk id="295" max="14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内訳明細書</vt:lpstr>
      <vt:lpstr>見積表紙別カタログ無 (2)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松田 克志</dc:creator>
  <cp:lastModifiedBy>Administrator</cp:lastModifiedBy>
  <cp:lastPrinted>2021-01-19T03:33:57Z</cp:lastPrinted>
  <dcterms:created xsi:type="dcterms:W3CDTF">2020-11-24T15:00:00Z</dcterms:created>
  <dcterms:modified xsi:type="dcterms:W3CDTF">2021-01-26T00:36:31Z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SV_QUERY_LIST_4F35BF76-6C0D-4D9B-82B2-816C12CF3733">
    <vt:lpwstr>empty_477D106A-C0D6-4607-AEBD-E2C9D60EA279</vt:lpwstr>
  </property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2021-01-26T00:36:31Z</vt:filetime>
  </property>
</Properties>
</file>